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ymone\"/>
    </mc:Choice>
  </mc:AlternateContent>
  <xr:revisionPtr revIDLastSave="0" documentId="8_{F4EB912A-1B16-477A-8682-39EE2799A28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Current Month " sheetId="2" r:id="rId1"/>
    <sheet name="Previous Month " sheetId="1" r:id="rId2"/>
    <sheet name="Difference" sheetId="3" r:id="rId3"/>
    <sheet name="Difference (%)" sheetId="4" r:id="rId4"/>
    <sheet name="Current Month Ratios" sheetId="5" r:id="rId5"/>
  </sheets>
  <definedNames>
    <definedName name="_xlnm.Print_Area" localSheetId="0">'Current Month '!$A$1:$L$72</definedName>
    <definedName name="_xlnm.Print_Area" localSheetId="1">'Previous Month '!$A$1:$L$72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2" i="2" l="1"/>
  <c r="B32" i="2"/>
  <c r="D31" i="2"/>
  <c r="D30" i="2"/>
  <c r="D32" i="2" s="1"/>
  <c r="C28" i="2"/>
  <c r="B28" i="2"/>
  <c r="D27" i="2"/>
  <c r="D26" i="2"/>
  <c r="D28" i="2" s="1"/>
  <c r="C19" i="2"/>
  <c r="B19" i="2"/>
  <c r="D18" i="2"/>
  <c r="D17" i="2"/>
  <c r="D19" i="2" s="1"/>
  <c r="C14" i="2"/>
  <c r="B14" i="2"/>
  <c r="D13" i="2"/>
  <c r="D12" i="2"/>
  <c r="D14" i="2" s="1"/>
  <c r="D9" i="2"/>
  <c r="C9" i="2"/>
  <c r="B9" i="2"/>
  <c r="D8" i="2"/>
  <c r="D7" i="2"/>
  <c r="C32" i="1" l="1"/>
  <c r="B32" i="1"/>
  <c r="D31" i="1"/>
  <c r="D30" i="1"/>
  <c r="D32" i="1" s="1"/>
  <c r="C28" i="1"/>
  <c r="B28" i="1"/>
  <c r="D27" i="1"/>
  <c r="D26" i="1"/>
  <c r="D28" i="1" s="1"/>
  <c r="C19" i="1"/>
  <c r="B19" i="1"/>
  <c r="D18" i="1"/>
  <c r="D17" i="1"/>
  <c r="D19" i="1" s="1"/>
  <c r="C14" i="1"/>
  <c r="B14" i="1"/>
  <c r="D13" i="1"/>
  <c r="D12" i="1"/>
  <c r="D14" i="1" s="1"/>
  <c r="D9" i="1"/>
  <c r="C9" i="1"/>
  <c r="B9" i="1"/>
  <c r="D8" i="1"/>
  <c r="D7" i="1"/>
  <c r="M43" i="2" l="1"/>
  <c r="M44" i="2" l="1"/>
  <c r="M42" i="2"/>
  <c r="M41" i="2"/>
  <c r="M40" i="2"/>
  <c r="M39" i="2"/>
  <c r="K38" i="2"/>
  <c r="M38" i="2"/>
  <c r="M45" i="2" l="1"/>
  <c r="K44" i="2"/>
  <c r="K43" i="2"/>
  <c r="K42" i="2"/>
  <c r="K41" i="2"/>
  <c r="K40" i="2"/>
  <c r="K39" i="2"/>
  <c r="K38" i="1"/>
  <c r="K39" i="1"/>
  <c r="K40" i="1"/>
  <c r="K41" i="1"/>
  <c r="K42" i="1"/>
  <c r="K43" i="1"/>
  <c r="K44" i="1"/>
  <c r="K45" i="1"/>
  <c r="K45" i="2" l="1"/>
  <c r="C27" i="5" l="1"/>
  <c r="B27" i="5"/>
  <c r="B30" i="5"/>
  <c r="C30" i="5"/>
  <c r="B31" i="5"/>
  <c r="C31" i="5"/>
  <c r="B32" i="5"/>
  <c r="C32" i="5"/>
  <c r="D27" i="5" l="1"/>
  <c r="D26" i="5"/>
  <c r="D28" i="5"/>
  <c r="D31" i="5"/>
  <c r="D30" i="5"/>
  <c r="D32" i="5"/>
  <c r="C26" i="5"/>
  <c r="B26" i="5"/>
  <c r="C28" i="5"/>
  <c r="B28" i="5"/>
  <c r="D13" i="5" l="1"/>
  <c r="D8" i="5"/>
  <c r="B7" i="5"/>
  <c r="C7" i="5"/>
  <c r="D7" i="5"/>
  <c r="B8" i="5"/>
  <c r="C8" i="5"/>
  <c r="B9" i="5"/>
  <c r="C9" i="5"/>
  <c r="D9" i="5"/>
  <c r="B12" i="5"/>
  <c r="C12" i="5"/>
  <c r="D12" i="5"/>
  <c r="B13" i="5"/>
  <c r="C13" i="5"/>
  <c r="B14" i="5"/>
  <c r="C14" i="5"/>
  <c r="D14" i="5"/>
  <c r="B17" i="5"/>
  <c r="C17" i="5"/>
  <c r="D17" i="5"/>
  <c r="B18" i="5"/>
  <c r="C18" i="5"/>
  <c r="D18" i="5"/>
  <c r="B19" i="5"/>
  <c r="C19" i="5"/>
  <c r="D19" i="5"/>
  <c r="B22" i="5"/>
  <c r="C22" i="5"/>
  <c r="D22" i="5"/>
  <c r="M38" i="1" l="1"/>
  <c r="M39" i="1"/>
  <c r="M40" i="1"/>
  <c r="M41" i="1"/>
  <c r="M42" i="1"/>
  <c r="M43" i="1"/>
  <c r="M44" i="1"/>
  <c r="M45" i="1"/>
  <c r="M45" i="5" l="1"/>
  <c r="K45" i="5"/>
  <c r="M44" i="5"/>
  <c r="K44" i="5"/>
  <c r="M43" i="5"/>
  <c r="K43" i="5"/>
  <c r="M42" i="5"/>
  <c r="K42" i="5"/>
  <c r="M41" i="5"/>
  <c r="K41" i="5"/>
  <c r="M40" i="5"/>
  <c r="K40" i="5"/>
  <c r="M39" i="5"/>
  <c r="K39" i="5"/>
  <c r="M38" i="5"/>
  <c r="K38" i="5"/>
  <c r="B14" i="3" l="1"/>
  <c r="B14" i="4" s="1"/>
  <c r="B19" i="3"/>
  <c r="B19" i="4" s="1"/>
  <c r="B28" i="3"/>
  <c r="B28" i="4" s="1"/>
  <c r="C9" i="3"/>
  <c r="C9" i="4" s="1"/>
  <c r="C32" i="3"/>
  <c r="C32" i="4" s="1"/>
  <c r="C28" i="3"/>
  <c r="C28" i="4" s="1"/>
  <c r="D8" i="3"/>
  <c r="D8" i="4" s="1"/>
  <c r="C26" i="3"/>
  <c r="C26" i="4" s="1"/>
  <c r="C27" i="3"/>
  <c r="C27" i="4" s="1"/>
  <c r="B26" i="3"/>
  <c r="B26" i="4" s="1"/>
  <c r="B7" i="3"/>
  <c r="B7" i="4" s="1"/>
  <c r="C30" i="3"/>
  <c r="C30" i="4" s="1"/>
  <c r="D30" i="3"/>
  <c r="D30" i="4" s="1"/>
  <c r="C31" i="3"/>
  <c r="C31" i="4" s="1"/>
  <c r="D31" i="3"/>
  <c r="D31" i="4" s="1"/>
  <c r="B31" i="3"/>
  <c r="B31" i="4" s="1"/>
  <c r="B30" i="3"/>
  <c r="B30" i="4" s="1"/>
  <c r="D27" i="3"/>
  <c r="D27" i="4" s="1"/>
  <c r="B27" i="3"/>
  <c r="B27" i="4" s="1"/>
  <c r="C22" i="3"/>
  <c r="C22" i="4" s="1"/>
  <c r="D22" i="3"/>
  <c r="D22" i="4" s="1"/>
  <c r="B22" i="3"/>
  <c r="B22" i="4" s="1"/>
  <c r="C17" i="3"/>
  <c r="C17" i="4" s="1"/>
  <c r="C18" i="3"/>
  <c r="C18" i="4" s="1"/>
  <c r="D18" i="3"/>
  <c r="D18" i="4" s="1"/>
  <c r="B18" i="3"/>
  <c r="B18" i="4" s="1"/>
  <c r="B17" i="3"/>
  <c r="B17" i="4" s="1"/>
  <c r="C12" i="3"/>
  <c r="C12" i="4" s="1"/>
  <c r="C13" i="3"/>
  <c r="C13" i="4" s="1"/>
  <c r="D13" i="3"/>
  <c r="D13" i="4" s="1"/>
  <c r="B13" i="3"/>
  <c r="B13" i="4" s="1"/>
  <c r="B12" i="3"/>
  <c r="B12" i="4" s="1"/>
  <c r="C7" i="3"/>
  <c r="C7" i="4" s="1"/>
  <c r="C8" i="3"/>
  <c r="C8" i="4" s="1"/>
  <c r="B8" i="3"/>
  <c r="B8" i="4" s="1"/>
  <c r="D17" i="3"/>
  <c r="D17" i="4" s="1"/>
  <c r="D26" i="3"/>
  <c r="D26" i="4" s="1"/>
  <c r="B32" i="3"/>
  <c r="B32" i="4" s="1"/>
  <c r="C19" i="3"/>
  <c r="C19" i="4" s="1"/>
  <c r="C14" i="3"/>
  <c r="C14" i="4" s="1"/>
  <c r="B9" i="3"/>
  <c r="B9" i="4" s="1"/>
  <c r="D32" i="3" l="1"/>
  <c r="D32" i="4" s="1"/>
  <c r="D28" i="3"/>
  <c r="D28" i="4" s="1"/>
  <c r="D19" i="3"/>
  <c r="D19" i="4" s="1"/>
  <c r="D14" i="3"/>
  <c r="D14" i="4" s="1"/>
  <c r="D12" i="3"/>
  <c r="D12" i="4" s="1"/>
  <c r="D9" i="3"/>
  <c r="D9" i="4" s="1"/>
  <c r="D7" i="3"/>
  <c r="D7" i="4" s="1"/>
</calcChain>
</file>

<file path=xl/sharedStrings.xml><?xml version="1.0" encoding="utf-8"?>
<sst xmlns="http://schemas.openxmlformats.org/spreadsheetml/2006/main" count="265" uniqueCount="69">
  <si>
    <t>Number of Customers Served by Competitive Suppliers</t>
  </si>
  <si>
    <t>Capacity Obligation Served by Competitive Suppliers (MW)</t>
  </si>
  <si>
    <t>Residential</t>
  </si>
  <si>
    <t>Non-Residential</t>
  </si>
  <si>
    <t>Totals</t>
  </si>
  <si>
    <t>TOTAL Delmarva Power &amp; Light Electric Customers</t>
  </si>
  <si>
    <t>Number of SOS Customers Served by Delmarva Power</t>
  </si>
  <si>
    <t>TOTAL Capacity Served by All Suppliers (MW)</t>
  </si>
  <si>
    <t>SOS Capacity Obligation Served by DP&amp;L (MW)</t>
  </si>
  <si>
    <t xml:space="preserve">Fuel Type </t>
  </si>
  <si>
    <t>Coal</t>
  </si>
  <si>
    <t>Gas</t>
  </si>
  <si>
    <t>Hydroelectric (large)</t>
  </si>
  <si>
    <t>Nuclear</t>
  </si>
  <si>
    <t>Oil</t>
  </si>
  <si>
    <t>Fuel Cells</t>
  </si>
  <si>
    <t>Geothermal</t>
  </si>
  <si>
    <t>Hydroelectric (small)</t>
  </si>
  <si>
    <t>Solid Waste (MSW)</t>
  </si>
  <si>
    <t>Ocean</t>
  </si>
  <si>
    <t>Sustainable Biomass, incl. waste-to-energy</t>
  </si>
  <si>
    <t>Wind</t>
  </si>
  <si>
    <t>TOTAL</t>
  </si>
  <si>
    <t>RATIO:</t>
  </si>
  <si>
    <t>Renewable (detail below in green)</t>
  </si>
  <si>
    <t>kWh Usage Data:</t>
  </si>
  <si>
    <t>Continued on Page 2.</t>
  </si>
  <si>
    <t>(Usage as of the last day of the month.)</t>
  </si>
  <si>
    <t>Monthly Report for Period Ending:</t>
  </si>
  <si>
    <t>Number of Suppliers Serving Customers</t>
  </si>
  <si>
    <t>kWh Actual Sales Served by Competitive Suppliers this Month</t>
  </si>
  <si>
    <t>SOS kWh Actual Sales Served by DP&amp;L this Month</t>
  </si>
  <si>
    <t>TOTAL kWh Actual Sales Served by All Suppliers this Month</t>
  </si>
  <si>
    <t xml:space="preserve">SOS - Total kWh 12-Month ending  </t>
  </si>
  <si>
    <t xml:space="preserve">ALL - Total kWh 12-Month ending   </t>
  </si>
  <si>
    <t>TPS - Total kWh 12-Month ending</t>
  </si>
  <si>
    <t>(Note: This data will be updated annually in October)</t>
  </si>
  <si>
    <t>Solar</t>
  </si>
  <si>
    <t>PLC</t>
  </si>
  <si>
    <t>TPS Count</t>
  </si>
  <si>
    <t>%</t>
  </si>
  <si>
    <t>TPS PLC</t>
  </si>
  <si>
    <t>SOS Count</t>
  </si>
  <si>
    <t>SOS PLC</t>
  </si>
  <si>
    <t>Total Count</t>
  </si>
  <si>
    <t>Total PLC</t>
  </si>
  <si>
    <t>&lt;25 kw</t>
  </si>
  <si>
    <t>25 - 99.99</t>
  </si>
  <si>
    <t>100 - 199.99</t>
  </si>
  <si>
    <t>200 - 299.99</t>
  </si>
  <si>
    <t>300 - 399.99</t>
  </si>
  <si>
    <t>400 - 499.99</t>
  </si>
  <si>
    <t>500 and &gt;</t>
  </si>
  <si>
    <t>Combustion from Gas from the anaerobic digestion of organic material (Captured Methane/Landfill Methane Gas)</t>
  </si>
  <si>
    <t>Delmarva Delaware TPS / SOS Split by size (excluding residential, OL, and ORL tariffs)</t>
  </si>
  <si>
    <t>Delmarva Power Electric Supply Choice Enrollment Information</t>
  </si>
  <si>
    <t>Residential Change from Previous Month</t>
  </si>
  <si>
    <t>Non-Residential Change from Previous Month</t>
  </si>
  <si>
    <t>Totals  Change from Previous Month</t>
  </si>
  <si>
    <t xml:space="preserve"> </t>
  </si>
  <si>
    <t>TPS - Total kWh Year-To-Date (YTD) for 2017</t>
  </si>
  <si>
    <t>SOS - Total kWh Year-To-Date (YTD) for 2017</t>
  </si>
  <si>
    <t>ALL - Total kWh Year-To-Date (YTD) for 2017</t>
  </si>
  <si>
    <t>TPS - Total kWh Year-To-Date (YTD) for 2019</t>
  </si>
  <si>
    <t>SOS - Total kWh Year-To-Date (YTD) for 2019</t>
  </si>
  <si>
    <t>ALL - Total kWh Year-To-Date (YTD) for 2019</t>
  </si>
  <si>
    <t>Fuel Resource Mix as reported for the Period June 2022 to May 2023</t>
  </si>
  <si>
    <t>(As of March 27, 2026) March 2026 REPORT</t>
  </si>
  <si>
    <t>(As of April 24, 2026) April 2026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</si>
</sst>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0.0"/>
    <numFmt numFmtId="165" formatCode="_(* #,##0_);_(* \(#,##0\);_(* &quot;-&quot;??_);_(@_)"/>
    <numFmt numFmtId="166" formatCode="0.0%"/>
    <numFmt numFmtId="167" formatCode="0.00000000000000000E+00"/>
  </numFmts>
  <fonts count="20" x14ac:knownFonts="1">
    <font>
      <sz val="10"/>
      <name val="Arial"/>
    </font>
    <font>
      <sz val="10"/>
      <name val="Arial"/>
    </font>
    <font>
      <b/>
      <sz val="14"/>
      <name val="Arial"/>
      <family val="2"/>
    </font>
    <font>
      <sz val="12"/>
      <name val="Times New Roman"/>
      <family val="1"/>
    </font>
    <font>
      <b/>
      <sz val="12"/>
      <name val="Arial"/>
      <family val="2"/>
    </font>
    <font>
      <sz val="12"/>
      <name val="Arial"/>
      <family val="2"/>
    </font>
    <font>
      <sz val="12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2"/>
      <color indexed="48"/>
      <name val="Arial"/>
      <family val="2"/>
    </font>
    <font>
      <b/>
      <sz val="12"/>
      <color indexed="17"/>
      <name val="Arial"/>
      <family val="2"/>
    </font>
    <font>
      <sz val="12"/>
      <color indexed="2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</font>
    <font>
      <b/>
      <sz val="11"/>
      <color theme="1"/>
      <name val="Calibri"/>
      <family val="2"/>
      <scheme val="minor"/>
    </font>
    <font>
      <sz val="12"/>
      <color rgb="FFFF0000"/>
      <name val="Arial"/>
      <family val="2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9">
    <xf numFmtId="0" fontId="0" fillId="0" borderId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2" fillId="0" borderId="0"/>
    <xf numFmtId="9" fontId="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6" fillId="0" borderId="0" applyFont="0" applyFill="0" applyBorder="0" applyAlignment="0" applyProtection="0"/>
  </cellStyleXfs>
  <cellXfs count="133">
    <xf numFmtId="0" fontId="0" fillId="0" borderId="0" xfId="0"/>
    <xf numFmtId="0" fontId="3" fillId="0" borderId="0" xfId="0" applyFont="1"/>
    <xf numFmtId="0" fontId="6" fillId="0" borderId="0" xfId="0" applyFont="1"/>
    <xf numFmtId="0" fontId="4" fillId="0" borderId="0" xfId="0" applyFont="1" applyAlignment="1">
      <alignment horizontal="left" indent="15"/>
    </xf>
    <xf numFmtId="0" fontId="5" fillId="0" borderId="0" xfId="0" applyFont="1"/>
    <xf numFmtId="0" fontId="4" fillId="0" borderId="0" xfId="0" applyFont="1" applyAlignment="1">
      <alignment vertical="top" wrapText="1"/>
    </xf>
    <xf numFmtId="0" fontId="5" fillId="0" borderId="0" xfId="0" applyFont="1" applyAlignment="1">
      <alignment horizontal="right" vertical="top" wrapText="1"/>
    </xf>
    <xf numFmtId="3" fontId="5" fillId="0" borderId="0" xfId="0" applyNumberFormat="1" applyFont="1" applyAlignment="1">
      <alignment horizontal="right" vertical="top" wrapText="1"/>
    </xf>
    <xf numFmtId="0" fontId="5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4" fontId="5" fillId="0" borderId="0" xfId="0" applyNumberFormat="1" applyFont="1" applyAlignment="1">
      <alignment horizontal="right" vertical="top" wrapText="1"/>
    </xf>
    <xf numFmtId="0" fontId="4" fillId="0" borderId="0" xfId="0" applyFont="1"/>
    <xf numFmtId="0" fontId="4" fillId="0" borderId="1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165" fontId="5" fillId="0" borderId="0" xfId="1" applyNumberFormat="1" applyFont="1" applyFill="1" applyBorder="1"/>
    <xf numFmtId="166" fontId="6" fillId="0" borderId="0" xfId="0" applyNumberFormat="1" applyFont="1"/>
    <xf numFmtId="0" fontId="0" fillId="0" borderId="0" xfId="0" applyAlignment="1">
      <alignment horizontal="center"/>
    </xf>
    <xf numFmtId="0" fontId="8" fillId="2" borderId="4" xfId="0" applyFont="1" applyFill="1" applyBorder="1" applyAlignment="1">
      <alignment horizontal="center" wrapText="1"/>
    </xf>
    <xf numFmtId="0" fontId="8" fillId="2" borderId="5" xfId="0" applyFont="1" applyFill="1" applyBorder="1" applyAlignment="1">
      <alignment horizontal="center" wrapText="1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6" xfId="0" applyFont="1" applyBorder="1" applyAlignment="1">
      <alignment horizontal="center" wrapText="1"/>
    </xf>
    <xf numFmtId="0" fontId="8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 wrapText="1"/>
    </xf>
    <xf numFmtId="0" fontId="8" fillId="0" borderId="9" xfId="0" applyFont="1" applyBorder="1" applyAlignment="1">
      <alignment horizontal="center"/>
    </xf>
    <xf numFmtId="0" fontId="8" fillId="3" borderId="10" xfId="0" applyFont="1" applyFill="1" applyBorder="1" applyAlignment="1">
      <alignment horizontal="center" wrapText="1"/>
    </xf>
    <xf numFmtId="165" fontId="11" fillId="0" borderId="0" xfId="1" applyNumberFormat="1" applyFont="1" applyFill="1" applyBorder="1"/>
    <xf numFmtId="164" fontId="5" fillId="0" borderId="0" xfId="0" applyNumberFormat="1" applyFont="1"/>
    <xf numFmtId="0" fontId="5" fillId="0" borderId="11" xfId="0" applyFont="1" applyBorder="1"/>
    <xf numFmtId="0" fontId="4" fillId="0" borderId="0" xfId="0" applyFont="1" applyAlignment="1">
      <alignment horizontal="right" vertical="top" wrapText="1"/>
    </xf>
    <xf numFmtId="0" fontId="4" fillId="4" borderId="0" xfId="0" applyFont="1" applyFill="1"/>
    <xf numFmtId="0" fontId="4" fillId="0" borderId="1" xfId="0" applyFont="1" applyBorder="1" applyAlignment="1">
      <alignment horizontal="center"/>
    </xf>
    <xf numFmtId="0" fontId="12" fillId="0" borderId="0" xfId="0" quotePrefix="1" applyFont="1"/>
    <xf numFmtId="167" fontId="0" fillId="0" borderId="0" xfId="0" applyNumberFormat="1"/>
    <xf numFmtId="0" fontId="5" fillId="0" borderId="0" xfId="0" quotePrefix="1" applyFont="1"/>
    <xf numFmtId="165" fontId="18" fillId="0" borderId="0" xfId="1" applyNumberFormat="1" applyFont="1" applyFill="1" applyBorder="1"/>
    <xf numFmtId="0" fontId="12" fillId="0" borderId="0" xfId="0" applyFont="1"/>
    <xf numFmtId="17" fontId="4" fillId="0" borderId="0" xfId="0" quotePrefix="1" applyNumberFormat="1" applyFont="1"/>
    <xf numFmtId="14" fontId="0" fillId="0" borderId="0" xfId="0" applyNumberFormat="1"/>
    <xf numFmtId="0" fontId="17" fillId="0" borderId="0" xfId="0" applyFont="1" applyAlignment="1">
      <alignment horizontal="right"/>
    </xf>
    <xf numFmtId="165" fontId="17" fillId="0" borderId="0" xfId="1" applyNumberFormat="1" applyFont="1" applyBorder="1"/>
    <xf numFmtId="9" fontId="0" fillId="0" borderId="0" xfId="10" applyFont="1" applyBorder="1"/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4" fillId="0" borderId="11" xfId="0" applyFont="1" applyBorder="1" applyAlignment="1">
      <alignment vertical="top"/>
    </xf>
    <xf numFmtId="0" fontId="0" fillId="0" borderId="11" xfId="0" applyBorder="1"/>
    <xf numFmtId="0" fontId="4" fillId="0" borderId="2" xfId="0" applyFont="1" applyBorder="1" applyAlignment="1">
      <alignment horizontal="center" wrapText="1"/>
    </xf>
    <xf numFmtId="9" fontId="5" fillId="0" borderId="0" xfId="0" applyNumberFormat="1" applyFont="1"/>
    <xf numFmtId="166" fontId="6" fillId="0" borderId="0" xfId="10" applyNumberFormat="1" applyFont="1"/>
    <xf numFmtId="166" fontId="6" fillId="0" borderId="0" xfId="10" applyNumberFormat="1" applyFont="1" applyBorder="1"/>
    <xf numFmtId="9" fontId="6" fillId="0" borderId="0" xfId="10" applyFont="1" applyBorder="1"/>
    <xf numFmtId="166" fontId="4" fillId="0" borderId="0" xfId="0" applyNumberFormat="1" applyFont="1"/>
    <xf numFmtId="166" fontId="9" fillId="0" borderId="0" xfId="0" applyNumberFormat="1" applyFont="1"/>
    <xf numFmtId="165" fontId="5" fillId="0" borderId="0" xfId="2" applyNumberFormat="1" applyFont="1" applyFill="1" applyBorder="1"/>
    <xf numFmtId="165" fontId="5" fillId="0" borderId="0" xfId="2" quotePrefix="1" applyNumberFormat="1" applyFont="1" applyFill="1" applyBorder="1" applyAlignment="1">
      <alignment horizontal="center"/>
    </xf>
    <xf numFmtId="37" fontId="5" fillId="0" borderId="0" xfId="0" applyNumberFormat="1" applyFont="1"/>
    <xf numFmtId="165" fontId="11" fillId="0" borderId="0" xfId="2" applyNumberFormat="1" applyFont="1" applyFill="1" applyBorder="1"/>
    <xf numFmtId="165" fontId="17" fillId="0" borderId="0" xfId="2" applyNumberFormat="1" applyFont="1" applyBorder="1"/>
    <xf numFmtId="9" fontId="0" fillId="0" borderId="0" xfId="11" applyFont="1" applyBorder="1"/>
    <xf numFmtId="165" fontId="18" fillId="0" borderId="0" xfId="2" applyNumberFormat="1" applyFont="1" applyFill="1" applyBorder="1"/>
    <xf numFmtId="166" fontId="5" fillId="0" borderId="0" xfId="0" applyNumberFormat="1" applyFont="1"/>
    <xf numFmtId="0" fontId="12" fillId="0" borderId="0" xfId="9"/>
    <xf numFmtId="17" fontId="4" fillId="0" borderId="0" xfId="9" quotePrefix="1" applyNumberFormat="1" applyFont="1"/>
    <xf numFmtId="0" fontId="5" fillId="0" borderId="0" xfId="9" applyFont="1"/>
    <xf numFmtId="0" fontId="5" fillId="0" borderId="12" xfId="9" applyFont="1" applyBorder="1"/>
    <xf numFmtId="0" fontId="4" fillId="0" borderId="13" xfId="9" applyFont="1" applyBorder="1" applyAlignment="1">
      <alignment horizontal="center" wrapText="1"/>
    </xf>
    <xf numFmtId="0" fontId="4" fillId="0" borderId="1" xfId="9" applyFont="1" applyBorder="1" applyAlignment="1">
      <alignment horizontal="center" wrapText="1"/>
    </xf>
    <xf numFmtId="0" fontId="4" fillId="0" borderId="0" xfId="9" applyFont="1" applyAlignment="1">
      <alignment horizontal="left" indent="15"/>
    </xf>
    <xf numFmtId="0" fontId="4" fillId="0" borderId="1" xfId="9" applyFont="1" applyBorder="1" applyAlignment="1">
      <alignment vertical="top" wrapText="1"/>
    </xf>
    <xf numFmtId="3" fontId="5" fillId="0" borderId="1" xfId="3" applyNumberFormat="1" applyFont="1" applyFill="1" applyBorder="1"/>
    <xf numFmtId="0" fontId="4" fillId="0" borderId="0" xfId="9" applyFont="1" applyAlignment="1">
      <alignment vertical="top" wrapText="1"/>
    </xf>
    <xf numFmtId="0" fontId="5" fillId="0" borderId="0" xfId="9" applyFont="1" applyAlignment="1">
      <alignment horizontal="right" vertical="top" wrapText="1"/>
    </xf>
    <xf numFmtId="0" fontId="4" fillId="0" borderId="3" xfId="9" applyFont="1" applyBorder="1" applyAlignment="1">
      <alignment vertical="top" wrapText="1"/>
    </xf>
    <xf numFmtId="3" fontId="5" fillId="0" borderId="0" xfId="9" applyNumberFormat="1" applyFont="1" applyAlignment="1">
      <alignment horizontal="right" vertical="top" wrapText="1"/>
    </xf>
    <xf numFmtId="0" fontId="4" fillId="0" borderId="2" xfId="9" applyFont="1" applyBorder="1" applyAlignment="1">
      <alignment vertical="top" wrapText="1"/>
    </xf>
    <xf numFmtId="0" fontId="5" fillId="0" borderId="0" xfId="9" applyFont="1" applyAlignment="1">
      <alignment vertical="top" wrapText="1"/>
    </xf>
    <xf numFmtId="3" fontId="5" fillId="0" borderId="0" xfId="3" applyNumberFormat="1" applyFont="1" applyFill="1" applyBorder="1"/>
    <xf numFmtId="3" fontId="12" fillId="0" borderId="0" xfId="9" applyNumberFormat="1"/>
    <xf numFmtId="0" fontId="4" fillId="0" borderId="0" xfId="9" applyFont="1"/>
    <xf numFmtId="3" fontId="5" fillId="0" borderId="0" xfId="9" applyNumberFormat="1" applyFont="1"/>
    <xf numFmtId="4" fontId="5" fillId="0" borderId="0" xfId="9" applyNumberFormat="1" applyFont="1" applyAlignment="1">
      <alignment horizontal="right" vertical="top" wrapText="1"/>
    </xf>
    <xf numFmtId="0" fontId="5" fillId="0" borderId="11" xfId="9" applyFont="1" applyBorder="1"/>
    <xf numFmtId="3" fontId="5" fillId="0" borderId="11" xfId="9" applyNumberFormat="1" applyFont="1" applyBorder="1"/>
    <xf numFmtId="0" fontId="12" fillId="0" borderId="0" xfId="9" quotePrefix="1"/>
    <xf numFmtId="0" fontId="4" fillId="4" borderId="0" xfId="9" applyFont="1" applyFill="1"/>
    <xf numFmtId="3" fontId="4" fillId="0" borderId="1" xfId="9" applyNumberFormat="1" applyFont="1" applyBorder="1" applyAlignment="1">
      <alignment horizontal="center" wrapText="1"/>
    </xf>
    <xf numFmtId="3" fontId="5" fillId="0" borderId="0" xfId="3" quotePrefix="1" applyNumberFormat="1" applyFont="1" applyFill="1" applyBorder="1" applyAlignment="1">
      <alignment horizontal="center"/>
    </xf>
    <xf numFmtId="165" fontId="11" fillId="0" borderId="0" xfId="3" applyNumberFormat="1" applyFont="1" applyFill="1" applyBorder="1"/>
    <xf numFmtId="165" fontId="5" fillId="0" borderId="0" xfId="3" applyNumberFormat="1" applyFont="1" applyFill="1" applyBorder="1"/>
    <xf numFmtId="167" fontId="12" fillId="0" borderId="0" xfId="9" applyNumberFormat="1"/>
    <xf numFmtId="10" fontId="5" fillId="0" borderId="1" xfId="12" applyNumberFormat="1" applyFont="1" applyFill="1" applyBorder="1"/>
    <xf numFmtId="10" fontId="5" fillId="0" borderId="0" xfId="12" applyNumberFormat="1" applyFont="1" applyFill="1" applyBorder="1"/>
    <xf numFmtId="166" fontId="5" fillId="0" borderId="1" xfId="11" applyNumberFormat="1" applyFont="1" applyFill="1" applyBorder="1"/>
    <xf numFmtId="166" fontId="5" fillId="0" borderId="14" xfId="11" applyNumberFormat="1" applyFont="1" applyFill="1" applyBorder="1"/>
    <xf numFmtId="166" fontId="5" fillId="0" borderId="15" xfId="11" applyNumberFormat="1" applyFont="1" applyFill="1" applyBorder="1"/>
    <xf numFmtId="3" fontId="5" fillId="0" borderId="1" xfId="0" applyNumberFormat="1" applyFont="1" applyBorder="1"/>
    <xf numFmtId="165" fontId="5" fillId="0" borderId="0" xfId="0" applyNumberFormat="1" applyFont="1" applyAlignment="1">
      <alignment vertical="top" wrapText="1"/>
    </xf>
    <xf numFmtId="165" fontId="5" fillId="5" borderId="0" xfId="3" applyNumberFormat="1" applyFont="1" applyFill="1" applyBorder="1"/>
    <xf numFmtId="0" fontId="4" fillId="0" borderId="16" xfId="0" applyFont="1" applyBorder="1" applyAlignment="1">
      <alignment horizontal="center" wrapText="1"/>
    </xf>
    <xf numFmtId="0" fontId="5" fillId="0" borderId="11" xfId="0" applyFont="1" applyBorder="1" applyAlignment="1">
      <alignment vertical="top" wrapText="1"/>
    </xf>
    <xf numFmtId="10" fontId="5" fillId="0" borderId="1" xfId="10" applyNumberFormat="1" applyFont="1" applyBorder="1"/>
    <xf numFmtId="10" fontId="5" fillId="0" borderId="1" xfId="10" applyNumberFormat="1" applyFont="1" applyBorder="1" applyAlignment="1">
      <alignment vertical="top" wrapText="1"/>
    </xf>
    <xf numFmtId="0" fontId="6" fillId="0" borderId="11" xfId="0" applyFont="1" applyBorder="1" applyAlignment="1">
      <alignment vertical="top" wrapText="1"/>
    </xf>
    <xf numFmtId="0" fontId="5" fillId="0" borderId="2" xfId="0" applyFont="1" applyBorder="1" applyAlignment="1">
      <alignment horizontal="center" wrapText="1"/>
    </xf>
    <xf numFmtId="166" fontId="9" fillId="0" borderId="17" xfId="0" applyNumberFormat="1" applyFont="1" applyBorder="1"/>
    <xf numFmtId="166" fontId="10" fillId="0" borderId="17" xfId="0" applyNumberFormat="1" applyFont="1" applyBorder="1"/>
    <xf numFmtId="166" fontId="10" fillId="0" borderId="18" xfId="0" applyNumberFormat="1" applyFont="1" applyBorder="1"/>
    <xf numFmtId="166" fontId="4" fillId="0" borderId="4" xfId="0" applyNumberFormat="1" applyFont="1" applyBorder="1"/>
    <xf numFmtId="166" fontId="10" fillId="0" borderId="19" xfId="0" applyNumberFormat="1" applyFont="1" applyBorder="1"/>
    <xf numFmtId="166" fontId="9" fillId="0" borderId="20" xfId="0" applyNumberFormat="1" applyFont="1" applyBorder="1"/>
    <xf numFmtId="166" fontId="9" fillId="3" borderId="21" xfId="0" applyNumberFormat="1" applyFont="1" applyFill="1" applyBorder="1"/>
    <xf numFmtId="166" fontId="10" fillId="0" borderId="17" xfId="0" applyNumberFormat="1" applyFont="1" applyBorder="1" applyAlignment="1">
      <alignment horizontal="right"/>
    </xf>
    <xf numFmtId="165" fontId="5" fillId="0" borderId="1" xfId="3" applyNumberFormat="1" applyFont="1" applyBorder="1"/>
    <xf numFmtId="9" fontId="5" fillId="0" borderId="1" xfId="12" applyFont="1" applyBorder="1"/>
    <xf numFmtId="165" fontId="5" fillId="5" borderId="1" xfId="3" applyNumberFormat="1" applyFont="1" applyFill="1" applyBorder="1"/>
    <xf numFmtId="165" fontId="5" fillId="5" borderId="3" xfId="3" applyNumberFormat="1" applyFont="1" applyFill="1" applyBorder="1"/>
    <xf numFmtId="165" fontId="5" fillId="5" borderId="2" xfId="3" applyNumberFormat="1" applyFont="1" applyFill="1" applyBorder="1"/>
    <xf numFmtId="165" fontId="19" fillId="0" borderId="1" xfId="3" applyNumberFormat="1" applyFont="1" applyBorder="1"/>
    <xf numFmtId="164" fontId="5" fillId="0" borderId="1" xfId="0" applyNumberFormat="1" applyFont="1" applyBorder="1"/>
    <xf numFmtId="164" fontId="5" fillId="0" borderId="3" xfId="0" applyNumberFormat="1" applyFont="1" applyBorder="1"/>
    <xf numFmtId="164" fontId="5" fillId="0" borderId="2" xfId="0" applyNumberFormat="1" applyFont="1" applyBorder="1"/>
    <xf numFmtId="0" fontId="5" fillId="0" borderId="1" xfId="0" applyFont="1" applyBorder="1"/>
    <xf numFmtId="165" fontId="5" fillId="5" borderId="0" xfId="3" quotePrefix="1" applyNumberFormat="1" applyFont="1" applyFill="1" applyBorder="1" applyAlignment="1">
      <alignment horizontal="center"/>
    </xf>
    <xf numFmtId="9" fontId="5" fillId="0" borderId="1" xfId="12" applyFont="1" applyFill="1" applyBorder="1"/>
    <xf numFmtId="37" fontId="5" fillId="5" borderId="1" xfId="3" applyNumberFormat="1" applyFont="1" applyFill="1" applyBorder="1"/>
    <xf numFmtId="9" fontId="19" fillId="0" borderId="1" xfId="10" applyFont="1" applyBorder="1"/>
    <xf numFmtId="0" fontId="4" fillId="0" borderId="0" xfId="0" applyFont="1" applyAlignment="1">
      <alignment horizontal="center"/>
    </xf>
    <xf numFmtId="17" fontId="2" fillId="0" borderId="0" xfId="0" quotePrefix="1" applyNumberFormat="1" applyFont="1" applyAlignment="1">
      <alignment horizontal="center"/>
    </xf>
    <xf numFmtId="0" fontId="4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4" fillId="0" borderId="0" xfId="9" applyFont="1" applyAlignment="1">
      <alignment horizontal="center"/>
    </xf>
    <xf numFmtId="17" fontId="2" fillId="0" borderId="0" xfId="9" quotePrefix="1" applyNumberFormat="1" applyFont="1" applyAlignment="1">
      <alignment horizontal="center"/>
    </xf>
  </cellXfs>
  <cellStyles count="19">
    <cellStyle name="Comma" xfId="1" builtinId="3"/>
    <cellStyle name="Comma 2" xfId="2" xr:uid="{00000000-0005-0000-0000-000001000000}"/>
    <cellStyle name="Comma 2 2" xfId="3" xr:uid="{00000000-0005-0000-0000-000002000000}"/>
    <cellStyle name="Comma 3" xfId="4" xr:uid="{00000000-0005-0000-0000-000003000000}"/>
    <cellStyle name="Comma 3 2" xfId="5" xr:uid="{00000000-0005-0000-0000-000004000000}"/>
    <cellStyle name="Comma 4" xfId="6" xr:uid="{00000000-0005-0000-0000-000005000000}"/>
    <cellStyle name="Comma 4 2" xfId="7" xr:uid="{00000000-0005-0000-0000-000006000000}"/>
    <cellStyle name="Comma 5" xfId="8" xr:uid="{00000000-0005-0000-0000-000007000000}"/>
    <cellStyle name="Normal" xfId="0" builtinId="0"/>
    <cellStyle name="Normal 2" xfId="9" xr:uid="{00000000-0005-0000-0000-000009000000}"/>
    <cellStyle name="Percent" xfId="10" builtinId="5"/>
    <cellStyle name="Percent 2" xfId="11" xr:uid="{00000000-0005-0000-0000-00000B000000}"/>
    <cellStyle name="Percent 2 2" xfId="12" xr:uid="{00000000-0005-0000-0000-00000C000000}"/>
    <cellStyle name="Percent 2 3" xfId="13" xr:uid="{00000000-0005-0000-0000-00000D000000}"/>
    <cellStyle name="Percent 3" xfId="14" xr:uid="{00000000-0005-0000-0000-00000E000000}"/>
    <cellStyle name="Percent 3 2" xfId="15" xr:uid="{00000000-0005-0000-0000-00000F000000}"/>
    <cellStyle name="Percent 4" xfId="16" xr:uid="{00000000-0005-0000-0000-000010000000}"/>
    <cellStyle name="Percent 4 2" xfId="17" xr:uid="{00000000-0005-0000-0000-000011000000}"/>
    <cellStyle name="Percent 5" xfId="18" xr:uid="{00000000-0005-0000-0000-00001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05"/>
  <sheetViews>
    <sheetView tabSelected="1" workbookViewId="0">
      <selection activeCell="L58" sqref="L58:L59"/>
    </sheetView>
  </sheetViews>
  <sheetFormatPr defaultRowHeight="12.75" x14ac:dyDescent="0.2"/>
  <cols>
    <col min="1" max="1" width="70.28515625" customWidth="1"/>
    <col min="2" max="2" width="20.7109375" bestFit="1" customWidth="1"/>
    <col min="3" max="3" width="20.85546875" bestFit="1" customWidth="1"/>
    <col min="4" max="4" width="18.85546875" bestFit="1" customWidth="1"/>
    <col min="5" max="5" width="8.42578125" bestFit="1" customWidth="1"/>
    <col min="6" max="6" width="9.85546875" customWidth="1"/>
    <col min="7" max="7" width="8.42578125" bestFit="1" customWidth="1"/>
    <col min="8" max="8" width="16.7109375" bestFit="1" customWidth="1"/>
    <col min="9" max="9" width="15.42578125" customWidth="1"/>
    <col min="10" max="10" width="11" bestFit="1" customWidth="1"/>
    <col min="11" max="11" width="11" customWidth="1"/>
    <col min="12" max="12" width="12.85546875" bestFit="1" customWidth="1"/>
    <col min="13" max="13" width="11" bestFit="1" customWidth="1"/>
  </cols>
  <sheetData>
    <row r="1" spans="1:15" ht="15.75" x14ac:dyDescent="0.25">
      <c r="A1" s="127" t="s">
        <v>55</v>
      </c>
      <c r="B1" s="127"/>
      <c r="C1" s="127"/>
      <c r="D1" s="127"/>
    </row>
    <row r="2" spans="1:15" ht="15.75" x14ac:dyDescent="0.25">
      <c r="A2" s="127" t="s">
        <v>28</v>
      </c>
      <c r="B2" s="127"/>
      <c r="C2" s="127"/>
      <c r="D2" s="127"/>
    </row>
    <row r="3" spans="1:15" ht="5.25" customHeight="1" x14ac:dyDescent="0.2"/>
    <row r="4" spans="1:15" s="37" customFormat="1" ht="18" customHeight="1" x14ac:dyDescent="0.25">
      <c r="A4" s="128" t="s">
        <v>68</v>
      </c>
      <c r="B4" s="128"/>
      <c r="C4" s="128"/>
      <c r="D4" s="128"/>
      <c r="H4" s="38"/>
      <c r="I4" s="38"/>
    </row>
    <row r="5" spans="1:15" ht="9" customHeight="1" x14ac:dyDescent="0.25">
      <c r="A5" s="128"/>
      <c r="B5" s="128"/>
      <c r="C5" s="128"/>
      <c r="D5" s="128"/>
      <c r="E5" s="4"/>
      <c r="H5" s="4"/>
      <c r="I5" s="4"/>
      <c r="J5" s="4"/>
      <c r="K5" s="4"/>
      <c r="L5" s="4"/>
      <c r="M5" s="4"/>
      <c r="N5" s="4"/>
      <c r="O5" s="4"/>
    </row>
    <row r="6" spans="1:15" ht="18.75" customHeight="1" x14ac:dyDescent="0.25">
      <c r="A6" s="4"/>
      <c r="B6" s="32" t="s">
        <v>2</v>
      </c>
      <c r="C6" s="32" t="s">
        <v>3</v>
      </c>
      <c r="D6" s="32" t="s">
        <v>4</v>
      </c>
      <c r="E6" s="4"/>
      <c r="H6" s="4"/>
      <c r="I6" s="3"/>
      <c r="J6" s="3"/>
      <c r="K6" s="3"/>
      <c r="L6" s="4"/>
      <c r="M6" s="4"/>
      <c r="N6" s="4"/>
      <c r="O6" s="4"/>
    </row>
    <row r="7" spans="1:15" ht="15.75" x14ac:dyDescent="0.2">
      <c r="A7" s="12" t="s">
        <v>0</v>
      </c>
      <c r="B7" s="115">
        <v>26611</v>
      </c>
      <c r="C7" s="115">
        <v>11554</v>
      </c>
      <c r="D7" s="115">
        <f>SUM(B7:C7)</f>
        <v>38165</v>
      </c>
      <c r="E7" s="4"/>
      <c r="G7" s="37"/>
      <c r="H7" s="54"/>
      <c r="I7" s="54"/>
      <c r="J7" s="54"/>
      <c r="K7" s="54"/>
      <c r="L7" s="6"/>
      <c r="M7" s="6"/>
      <c r="N7" s="4"/>
      <c r="O7" s="4"/>
    </row>
    <row r="8" spans="1:15" ht="16.5" thickBot="1" x14ac:dyDescent="0.25">
      <c r="A8" s="14" t="s">
        <v>6</v>
      </c>
      <c r="B8" s="116">
        <v>280537</v>
      </c>
      <c r="C8" s="116">
        <v>26745</v>
      </c>
      <c r="D8" s="116">
        <f>SUM(B8:C8)</f>
        <v>307282</v>
      </c>
      <c r="E8" s="4"/>
      <c r="G8" s="37"/>
      <c r="H8" s="54"/>
      <c r="I8" s="54"/>
      <c r="J8" s="54"/>
      <c r="K8" s="54"/>
      <c r="L8" s="7"/>
      <c r="M8" s="7"/>
      <c r="N8" s="4"/>
      <c r="O8" s="4"/>
    </row>
    <row r="9" spans="1:15" ht="15.75" x14ac:dyDescent="0.2">
      <c r="A9" s="13" t="s">
        <v>5</v>
      </c>
      <c r="B9" s="117">
        <f>SUM(B7:B8)</f>
        <v>307148</v>
      </c>
      <c r="C9" s="117">
        <f>SUM(C7:C8)</f>
        <v>38299</v>
      </c>
      <c r="D9" s="117">
        <f>SUM(D7:D8)</f>
        <v>345447</v>
      </c>
      <c r="E9" s="4"/>
      <c r="H9" s="54"/>
      <c r="I9" s="54"/>
      <c r="J9" s="54"/>
      <c r="K9" s="54"/>
      <c r="L9" s="8"/>
      <c r="M9" s="8"/>
      <c r="N9" s="4"/>
      <c r="O9" s="4"/>
    </row>
    <row r="10" spans="1:15" ht="15.75" x14ac:dyDescent="0.2">
      <c r="A10" s="5"/>
      <c r="B10" s="98"/>
      <c r="C10" s="98"/>
      <c r="D10" s="98"/>
      <c r="E10" s="4"/>
      <c r="G10" s="37"/>
      <c r="H10" s="48"/>
      <c r="I10" s="48"/>
      <c r="J10" s="8"/>
      <c r="K10" s="8"/>
      <c r="L10" s="8"/>
      <c r="M10" s="8"/>
      <c r="N10" s="4"/>
      <c r="O10" s="4"/>
    </row>
    <row r="11" spans="1:15" ht="15.75" x14ac:dyDescent="0.2">
      <c r="A11" s="5"/>
      <c r="B11" s="98"/>
      <c r="C11" s="98"/>
      <c r="D11" s="98"/>
      <c r="E11" s="4"/>
      <c r="G11" s="37"/>
      <c r="H11" s="48"/>
      <c r="I11" s="48"/>
      <c r="J11" s="8"/>
      <c r="K11" s="8"/>
      <c r="L11" s="8"/>
      <c r="M11" s="8"/>
      <c r="N11" s="4"/>
      <c r="O11" s="4"/>
    </row>
    <row r="12" spans="1:15" ht="15.75" x14ac:dyDescent="0.2">
      <c r="A12" s="12" t="s">
        <v>30</v>
      </c>
      <c r="B12" s="125">
        <v>17818837</v>
      </c>
      <c r="C12" s="115">
        <v>276407077</v>
      </c>
      <c r="D12" s="115">
        <f>SUM(B12:C12)</f>
        <v>294225914</v>
      </c>
      <c r="E12" s="4"/>
      <c r="H12" s="4"/>
      <c r="I12" s="8"/>
      <c r="J12" s="8"/>
      <c r="K12" s="8"/>
      <c r="L12" s="8"/>
      <c r="M12" s="8"/>
      <c r="N12" s="4"/>
      <c r="O12" s="4"/>
    </row>
    <row r="13" spans="1:15" ht="16.5" thickBot="1" x14ac:dyDescent="0.25">
      <c r="A13" s="14" t="s">
        <v>31</v>
      </c>
      <c r="B13" s="116">
        <v>196420862</v>
      </c>
      <c r="C13" s="116">
        <v>67139801</v>
      </c>
      <c r="D13" s="116">
        <f>SUM(B13:C13)</f>
        <v>263560663</v>
      </c>
      <c r="E13" s="4"/>
      <c r="F13" s="37"/>
      <c r="H13" s="4"/>
      <c r="I13" s="8"/>
      <c r="J13" s="8"/>
      <c r="K13" s="8"/>
      <c r="L13" s="8"/>
      <c r="M13" s="8"/>
      <c r="N13" s="4"/>
      <c r="O13" s="4"/>
    </row>
    <row r="14" spans="1:15" ht="15.75" x14ac:dyDescent="0.2">
      <c r="A14" s="13" t="s">
        <v>32</v>
      </c>
      <c r="B14" s="117">
        <f>SUM(B12:B13)</f>
        <v>214239699</v>
      </c>
      <c r="C14" s="117">
        <f>SUM(C12:C13)</f>
        <v>343546878</v>
      </c>
      <c r="D14" s="117">
        <f>SUM(D12:D13)</f>
        <v>557786577</v>
      </c>
      <c r="E14" s="4"/>
      <c r="H14" s="4"/>
      <c r="I14" s="8"/>
      <c r="J14" s="8"/>
      <c r="K14" s="8"/>
      <c r="L14" s="8"/>
      <c r="M14" s="8"/>
      <c r="N14" s="4"/>
      <c r="O14" s="4"/>
    </row>
    <row r="15" spans="1:15" ht="15.75" customHeight="1" x14ac:dyDescent="0.2"/>
    <row r="16" spans="1:15" ht="15.75" x14ac:dyDescent="0.25">
      <c r="A16" s="11"/>
      <c r="B16" s="4"/>
      <c r="C16" s="4"/>
      <c r="D16" s="4"/>
      <c r="E16" s="4"/>
      <c r="H16" s="4"/>
      <c r="I16" s="5"/>
      <c r="J16" s="6"/>
      <c r="K16" s="6"/>
      <c r="L16" s="6"/>
      <c r="M16" s="6"/>
      <c r="N16" s="4"/>
      <c r="O16" s="4"/>
    </row>
    <row r="17" spans="1:15" ht="15.75" x14ac:dyDescent="0.2">
      <c r="A17" s="12" t="s">
        <v>1</v>
      </c>
      <c r="B17" s="119">
        <v>71.783000000000001</v>
      </c>
      <c r="C17" s="119">
        <v>10.212999999999999</v>
      </c>
      <c r="D17" s="119">
        <f>SUM(B17:C17)</f>
        <v>81.995999999999995</v>
      </c>
      <c r="E17" s="4"/>
      <c r="H17" s="4"/>
      <c r="J17" s="7"/>
      <c r="K17" s="7"/>
      <c r="L17" s="7"/>
      <c r="M17" s="7"/>
      <c r="N17" s="4"/>
      <c r="O17" s="4"/>
    </row>
    <row r="18" spans="1:15" ht="16.5" thickBot="1" x14ac:dyDescent="0.25">
      <c r="A18" s="14" t="s">
        <v>8</v>
      </c>
      <c r="B18" s="120">
        <v>842.57899999999995</v>
      </c>
      <c r="C18" s="120">
        <v>35.537999999999997</v>
      </c>
      <c r="D18" s="120">
        <f>SUM(B18:C18)</f>
        <v>878.11699999999996</v>
      </c>
      <c r="E18" s="4"/>
      <c r="H18" s="4"/>
      <c r="I18" s="5"/>
      <c r="J18" s="8"/>
      <c r="K18" s="8"/>
      <c r="L18" s="8"/>
      <c r="M18" s="8"/>
      <c r="N18" s="4"/>
      <c r="O18" s="4"/>
    </row>
    <row r="19" spans="1:15" ht="15.75" x14ac:dyDescent="0.2">
      <c r="A19" s="13" t="s">
        <v>7</v>
      </c>
      <c r="B19" s="121">
        <f>SUM(B17:B18)</f>
        <v>914.36199999999997</v>
      </c>
      <c r="C19" s="121">
        <f>SUM(C17:C18)</f>
        <v>45.750999999999998</v>
      </c>
      <c r="D19" s="121">
        <f>SUM(D17:D18)</f>
        <v>960.11299999999994</v>
      </c>
      <c r="E19" s="4"/>
      <c r="H19" s="4"/>
      <c r="I19" s="5"/>
      <c r="J19" s="6"/>
      <c r="K19" s="6"/>
      <c r="L19" s="6"/>
      <c r="M19" s="6"/>
      <c r="N19" s="4"/>
      <c r="O19" s="4"/>
    </row>
    <row r="20" spans="1:15" ht="15.75" x14ac:dyDescent="0.2">
      <c r="A20" s="5"/>
      <c r="B20" s="28"/>
      <c r="C20" s="28"/>
      <c r="D20" s="28"/>
      <c r="E20" s="4"/>
      <c r="H20" s="4"/>
      <c r="I20" s="5"/>
      <c r="J20" s="6"/>
      <c r="K20" s="6"/>
      <c r="L20" s="6"/>
      <c r="M20" s="6"/>
      <c r="N20" s="4"/>
      <c r="O20" s="4"/>
    </row>
    <row r="21" spans="1:15" ht="15.75" customHeight="1" x14ac:dyDescent="0.2">
      <c r="A21" s="4"/>
      <c r="B21" s="4"/>
      <c r="C21" s="4"/>
      <c r="D21" s="4"/>
      <c r="E21" s="4"/>
      <c r="H21" s="4"/>
      <c r="J21" s="6"/>
      <c r="K21" s="6"/>
      <c r="L21" s="6"/>
      <c r="M21" s="10"/>
      <c r="N21" s="4"/>
      <c r="O21" s="4"/>
    </row>
    <row r="22" spans="1:15" ht="15.75" x14ac:dyDescent="0.2">
      <c r="A22" s="12" t="s">
        <v>29</v>
      </c>
      <c r="B22" s="122">
        <v>30</v>
      </c>
      <c r="C22" s="122">
        <v>41</v>
      </c>
      <c r="D22" s="122">
        <v>45</v>
      </c>
      <c r="E22" s="4"/>
      <c r="H22" s="4"/>
      <c r="I22" s="5"/>
      <c r="J22" s="8"/>
      <c r="K22" s="8"/>
      <c r="L22" s="6"/>
      <c r="M22" s="8"/>
      <c r="N22" s="4"/>
      <c r="O22" s="4"/>
    </row>
    <row r="23" spans="1:15" ht="16.5" thickBot="1" x14ac:dyDescent="0.25">
      <c r="A23" s="29"/>
      <c r="B23" s="122"/>
      <c r="C23" s="122"/>
      <c r="D23" s="122"/>
      <c r="E23" s="4"/>
      <c r="H23" s="4"/>
      <c r="I23" s="5"/>
      <c r="J23" s="6"/>
      <c r="K23" s="6"/>
      <c r="L23" s="6"/>
      <c r="M23" s="6"/>
      <c r="N23" s="4"/>
      <c r="O23" s="4"/>
    </row>
    <row r="24" spans="1:15" ht="15.75" x14ac:dyDescent="0.2">
      <c r="A24" s="33" t="s">
        <v>27</v>
      </c>
      <c r="B24" s="4"/>
      <c r="C24" s="4"/>
      <c r="D24" s="4"/>
      <c r="E24" s="4"/>
      <c r="H24" s="4"/>
      <c r="I24" s="5"/>
      <c r="J24" s="6"/>
      <c r="K24" s="6"/>
      <c r="L24" s="6"/>
      <c r="M24" s="6"/>
      <c r="N24" s="4"/>
      <c r="O24" s="4"/>
    </row>
    <row r="25" spans="1:15" ht="15.75" x14ac:dyDescent="0.25">
      <c r="A25" s="31" t="s">
        <v>25</v>
      </c>
      <c r="B25" s="32" t="s">
        <v>2</v>
      </c>
      <c r="C25" s="32" t="s">
        <v>3</v>
      </c>
      <c r="D25" s="32" t="s">
        <v>4</v>
      </c>
      <c r="E25" s="4"/>
      <c r="H25" s="4"/>
      <c r="I25" s="8"/>
      <c r="J25" s="8"/>
      <c r="K25" s="8"/>
      <c r="L25" s="8"/>
      <c r="M25" s="8"/>
      <c r="N25" s="4"/>
      <c r="O25" s="4"/>
    </row>
    <row r="26" spans="1:15" ht="15.75" x14ac:dyDescent="0.2">
      <c r="A26" s="12" t="s">
        <v>63</v>
      </c>
      <c r="B26" s="115">
        <v>98862731</v>
      </c>
      <c r="C26" s="115">
        <v>1163969786</v>
      </c>
      <c r="D26" s="117">
        <f>SUM(B26:C26)</f>
        <v>1262832517</v>
      </c>
      <c r="E26" s="4"/>
      <c r="H26" s="4"/>
      <c r="I26" s="8"/>
      <c r="J26" s="8"/>
      <c r="K26" s="8"/>
      <c r="L26" s="8"/>
      <c r="M26" s="8"/>
      <c r="N26" s="4"/>
      <c r="O26" s="4"/>
    </row>
    <row r="27" spans="1:15" ht="16.5" thickBot="1" x14ac:dyDescent="0.25">
      <c r="A27" s="14" t="s">
        <v>64</v>
      </c>
      <c r="B27" s="116">
        <v>1131643654</v>
      </c>
      <c r="C27" s="116">
        <v>311908739</v>
      </c>
      <c r="D27" s="117">
        <f>SUM(B27:C27)</f>
        <v>1443552393</v>
      </c>
      <c r="E27" s="4"/>
      <c r="H27" s="4"/>
      <c r="I27" s="8"/>
      <c r="J27" s="8"/>
      <c r="K27" s="8"/>
      <c r="L27" s="8"/>
      <c r="M27" s="8"/>
      <c r="N27" s="4"/>
      <c r="O27" s="4"/>
    </row>
    <row r="28" spans="1:15" ht="15.75" x14ac:dyDescent="0.2">
      <c r="A28" s="13" t="s">
        <v>65</v>
      </c>
      <c r="B28" s="117">
        <f>SUM(B26:B27)</f>
        <v>1230506385</v>
      </c>
      <c r="C28" s="117">
        <f>SUM(C26:C27)</f>
        <v>1475878525</v>
      </c>
      <c r="D28" s="117">
        <f>SUM(D26:D27)</f>
        <v>2706384910</v>
      </c>
      <c r="E28" s="4"/>
      <c r="H28" s="4"/>
      <c r="I28" s="8"/>
      <c r="J28" s="8"/>
      <c r="K28" s="8"/>
      <c r="L28" s="8"/>
      <c r="M28" s="8"/>
      <c r="N28" s="4"/>
      <c r="O28" s="4"/>
    </row>
    <row r="29" spans="1:15" ht="15.75" x14ac:dyDescent="0.2">
      <c r="A29" s="5"/>
      <c r="B29" s="98"/>
      <c r="C29" s="123"/>
      <c r="D29" s="98"/>
      <c r="E29" s="4"/>
      <c r="H29" s="4"/>
      <c r="I29" s="8"/>
      <c r="J29" s="8"/>
      <c r="K29" s="8"/>
      <c r="L29" s="8"/>
      <c r="M29" s="8"/>
      <c r="N29" s="4"/>
      <c r="O29" s="4"/>
    </row>
    <row r="30" spans="1:15" ht="15.75" customHeight="1" x14ac:dyDescent="0.2">
      <c r="A30" s="12" t="s">
        <v>35</v>
      </c>
      <c r="B30" s="115">
        <v>265572600</v>
      </c>
      <c r="C30" s="115">
        <v>3572707150</v>
      </c>
      <c r="D30" s="115">
        <f>SUM(B30:C30)</f>
        <v>3838279750</v>
      </c>
      <c r="E30" s="4"/>
      <c r="F30" s="37"/>
      <c r="H30" s="56"/>
      <c r="I30" s="8"/>
      <c r="J30" s="8"/>
      <c r="K30" s="8"/>
      <c r="L30" s="8"/>
      <c r="M30" s="8"/>
      <c r="N30" s="4"/>
      <c r="O30" s="4"/>
    </row>
    <row r="31" spans="1:15" ht="16.5" thickBot="1" x14ac:dyDescent="0.25">
      <c r="A31" s="14" t="s">
        <v>33</v>
      </c>
      <c r="B31" s="116">
        <v>2991270754</v>
      </c>
      <c r="C31" s="116">
        <v>866350485</v>
      </c>
      <c r="D31" s="116">
        <f>SUM(B31:C31)</f>
        <v>3857621239</v>
      </c>
      <c r="E31" s="4"/>
      <c r="H31" s="56"/>
      <c r="I31" s="8"/>
      <c r="J31" s="8"/>
      <c r="K31" s="8"/>
      <c r="L31" s="8"/>
      <c r="M31" s="8"/>
      <c r="N31" s="4"/>
      <c r="O31" s="4"/>
    </row>
    <row r="32" spans="1:15" ht="15.75" x14ac:dyDescent="0.2">
      <c r="A32" s="13" t="s">
        <v>34</v>
      </c>
      <c r="B32" s="117">
        <f>SUM(B30:B31)</f>
        <v>3256843354</v>
      </c>
      <c r="C32" s="117">
        <f>SUM(C30:C31)</f>
        <v>4439057635</v>
      </c>
      <c r="D32" s="117">
        <f>SUM(D30:D31)</f>
        <v>7695900989</v>
      </c>
      <c r="E32" s="4"/>
      <c r="H32" s="4"/>
      <c r="I32" s="8"/>
      <c r="J32" s="8"/>
      <c r="K32" s="8"/>
      <c r="L32" s="8"/>
      <c r="M32" s="8"/>
      <c r="N32" s="4"/>
      <c r="O32" s="4"/>
    </row>
    <row r="33" spans="1:15" ht="15.75" x14ac:dyDescent="0.2">
      <c r="A33" s="5"/>
      <c r="B33" s="57"/>
      <c r="C33" s="57"/>
      <c r="D33" s="54"/>
      <c r="E33" s="4"/>
      <c r="F33" s="34"/>
      <c r="H33" s="4"/>
      <c r="I33" s="8"/>
      <c r="J33" s="8"/>
      <c r="K33" s="8"/>
      <c r="L33" s="8"/>
      <c r="M33" s="8"/>
      <c r="N33" s="4"/>
      <c r="O33" s="4"/>
    </row>
    <row r="34" spans="1:15" ht="15.75" x14ac:dyDescent="0.2">
      <c r="A34" s="5"/>
      <c r="M34" s="8"/>
      <c r="N34" s="4"/>
      <c r="O34" s="4"/>
    </row>
    <row r="35" spans="1:15" ht="15" x14ac:dyDescent="0.2">
      <c r="A35" s="39"/>
      <c r="M35" s="8"/>
      <c r="N35" s="4"/>
      <c r="O35" s="4"/>
    </row>
    <row r="36" spans="1:15" ht="16.5" thickBot="1" x14ac:dyDescent="0.25">
      <c r="A36" s="45" t="s">
        <v>54</v>
      </c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100"/>
      <c r="N36" s="4"/>
      <c r="O36" s="4"/>
    </row>
    <row r="37" spans="1:15" ht="31.5" x14ac:dyDescent="0.25">
      <c r="A37" s="13" t="s">
        <v>38</v>
      </c>
      <c r="B37" s="44" t="s">
        <v>39</v>
      </c>
      <c r="C37" s="44" t="s">
        <v>40</v>
      </c>
      <c r="D37" s="43" t="s">
        <v>41</v>
      </c>
      <c r="E37" s="44" t="s">
        <v>40</v>
      </c>
      <c r="F37" s="47" t="s">
        <v>42</v>
      </c>
      <c r="G37" s="44" t="s">
        <v>40</v>
      </c>
      <c r="H37" s="43" t="s">
        <v>43</v>
      </c>
      <c r="I37" s="44" t="s">
        <v>40</v>
      </c>
      <c r="J37" s="47" t="s">
        <v>44</v>
      </c>
      <c r="K37" s="47" t="s">
        <v>40</v>
      </c>
      <c r="L37" s="43" t="s">
        <v>45</v>
      </c>
      <c r="M37" s="47" t="s">
        <v>40</v>
      </c>
      <c r="N37" s="4"/>
      <c r="O37" s="4"/>
    </row>
    <row r="38" spans="1:15" ht="15.75" x14ac:dyDescent="0.2">
      <c r="A38" s="12" t="s">
        <v>46</v>
      </c>
      <c r="B38" s="113">
        <v>9478</v>
      </c>
      <c r="C38" s="114">
        <v>0.27</v>
      </c>
      <c r="D38" s="113">
        <v>33242</v>
      </c>
      <c r="E38" s="114">
        <v>0.27</v>
      </c>
      <c r="F38" s="113">
        <v>25475</v>
      </c>
      <c r="G38" s="124">
        <v>0.73</v>
      </c>
      <c r="H38" s="113">
        <v>88696</v>
      </c>
      <c r="I38" s="114">
        <v>0.73</v>
      </c>
      <c r="J38" s="113">
        <v>34953</v>
      </c>
      <c r="K38" s="101">
        <f>SUM(J38/J45)</f>
        <v>0.91776289877904682</v>
      </c>
      <c r="L38" s="113">
        <v>121938</v>
      </c>
      <c r="M38" s="101">
        <f>SUM(L38/L45)</f>
        <v>0.16655511816401181</v>
      </c>
      <c r="N38" s="4"/>
      <c r="O38" s="4"/>
    </row>
    <row r="39" spans="1:15" ht="15.75" x14ac:dyDescent="0.2">
      <c r="A39" s="12" t="s">
        <v>47</v>
      </c>
      <c r="B39" s="113">
        <v>1165</v>
      </c>
      <c r="C39" s="114">
        <v>0.52</v>
      </c>
      <c r="D39" s="113">
        <v>60626</v>
      </c>
      <c r="E39" s="114">
        <v>0.56000000000000005</v>
      </c>
      <c r="F39" s="113">
        <v>1065</v>
      </c>
      <c r="G39" s="114">
        <v>0.48</v>
      </c>
      <c r="H39" s="113">
        <v>47830</v>
      </c>
      <c r="I39" s="114">
        <v>0.44</v>
      </c>
      <c r="J39" s="113">
        <v>2230</v>
      </c>
      <c r="K39" s="101">
        <f>SUM(J39/J45)</f>
        <v>5.8553236182223974E-2</v>
      </c>
      <c r="L39" s="113">
        <v>108456</v>
      </c>
      <c r="M39" s="101">
        <f>SUM(L39/L45)</f>
        <v>0.14814005392573329</v>
      </c>
      <c r="N39" s="4"/>
      <c r="O39" s="4"/>
    </row>
    <row r="40" spans="1:15" ht="15.75" x14ac:dyDescent="0.2">
      <c r="A40" s="12" t="s">
        <v>48</v>
      </c>
      <c r="B40" s="113">
        <v>302</v>
      </c>
      <c r="C40" s="114">
        <v>0.69</v>
      </c>
      <c r="D40" s="113">
        <v>42573</v>
      </c>
      <c r="E40" s="114">
        <v>0.7</v>
      </c>
      <c r="F40" s="113">
        <v>134</v>
      </c>
      <c r="G40" s="114">
        <v>0.31</v>
      </c>
      <c r="H40" s="113">
        <v>18682</v>
      </c>
      <c r="I40" s="114">
        <v>0.3</v>
      </c>
      <c r="J40" s="113">
        <v>436</v>
      </c>
      <c r="K40" s="101">
        <f>SUM(J40/J45)</f>
        <v>1.1448076670605226E-2</v>
      </c>
      <c r="L40" s="113">
        <v>61255</v>
      </c>
      <c r="M40" s="101">
        <f>SUM(L40/L45)</f>
        <v>8.3668206491303312E-2</v>
      </c>
      <c r="N40" s="4"/>
      <c r="O40" s="4"/>
    </row>
    <row r="41" spans="1:15" ht="15.75" x14ac:dyDescent="0.2">
      <c r="A41" s="12" t="s">
        <v>49</v>
      </c>
      <c r="B41" s="113">
        <v>139</v>
      </c>
      <c r="C41" s="114">
        <v>0.84</v>
      </c>
      <c r="D41" s="113">
        <v>35055</v>
      </c>
      <c r="E41" s="114">
        <v>0.85</v>
      </c>
      <c r="F41" s="113">
        <v>27</v>
      </c>
      <c r="G41" s="114">
        <v>0.16</v>
      </c>
      <c r="H41" s="113">
        <v>6334</v>
      </c>
      <c r="I41" s="114">
        <v>0.15</v>
      </c>
      <c r="J41" s="113">
        <v>166</v>
      </c>
      <c r="K41" s="101">
        <f>SUM(J41/J45)</f>
        <v>4.3586713929368521E-3</v>
      </c>
      <c r="L41" s="113">
        <v>41389</v>
      </c>
      <c r="M41" s="101">
        <f>SUM(L41/L45)</f>
        <v>5.6533236445491027E-2</v>
      </c>
      <c r="N41" s="4"/>
      <c r="O41" s="4"/>
    </row>
    <row r="42" spans="1:15" ht="15.75" x14ac:dyDescent="0.2">
      <c r="A42" s="12" t="s">
        <v>50</v>
      </c>
      <c r="B42" s="113">
        <v>70</v>
      </c>
      <c r="C42" s="114">
        <v>0.85</v>
      </c>
      <c r="D42" s="113">
        <v>24306</v>
      </c>
      <c r="E42" s="114">
        <v>0.85</v>
      </c>
      <c r="F42" s="113">
        <v>12</v>
      </c>
      <c r="G42" s="114">
        <v>0.15</v>
      </c>
      <c r="H42" s="113">
        <v>4177</v>
      </c>
      <c r="I42" s="114">
        <v>0.15</v>
      </c>
      <c r="J42" s="113">
        <v>82</v>
      </c>
      <c r="K42" s="101">
        <f>SUM(J42/J45)</f>
        <v>2.1530786398844689E-3</v>
      </c>
      <c r="L42" s="113">
        <v>28483</v>
      </c>
      <c r="M42" s="101">
        <f>SUM(L42/L45)</f>
        <v>3.8904930625937348E-2</v>
      </c>
      <c r="N42" s="4"/>
      <c r="O42" s="4"/>
    </row>
    <row r="43" spans="1:15" ht="15.75" x14ac:dyDescent="0.2">
      <c r="A43" s="12" t="s">
        <v>51</v>
      </c>
      <c r="B43" s="113">
        <v>40</v>
      </c>
      <c r="C43" s="114">
        <v>0.89</v>
      </c>
      <c r="D43" s="113">
        <v>18030</v>
      </c>
      <c r="E43" s="114">
        <v>0.89</v>
      </c>
      <c r="F43" s="113">
        <v>5</v>
      </c>
      <c r="G43" s="114">
        <v>0.11</v>
      </c>
      <c r="H43" s="113">
        <v>2159</v>
      </c>
      <c r="I43" s="114">
        <v>0.11</v>
      </c>
      <c r="J43" s="113">
        <v>45</v>
      </c>
      <c r="K43" s="101">
        <f>J43/J45</f>
        <v>1.1815675462780622E-3</v>
      </c>
      <c r="L43" s="113">
        <v>20189</v>
      </c>
      <c r="M43" s="101">
        <f>SUM(L43/L45)</f>
        <v>2.7576155756312507E-2</v>
      </c>
      <c r="N43" s="4"/>
      <c r="O43" s="4"/>
    </row>
    <row r="44" spans="1:15" ht="15.75" x14ac:dyDescent="0.2">
      <c r="A44" s="12" t="s">
        <v>52</v>
      </c>
      <c r="B44" s="113">
        <v>165</v>
      </c>
      <c r="C44" s="114">
        <v>0.95</v>
      </c>
      <c r="D44" s="113">
        <v>344435</v>
      </c>
      <c r="E44" s="114">
        <v>0.98</v>
      </c>
      <c r="F44" s="113">
        <v>8</v>
      </c>
      <c r="G44" s="114">
        <v>0.05</v>
      </c>
      <c r="H44" s="113">
        <v>5973</v>
      </c>
      <c r="I44" s="114">
        <v>0.02</v>
      </c>
      <c r="J44" s="113">
        <v>173</v>
      </c>
      <c r="K44" s="101">
        <f>SUM(J44/J45)</f>
        <v>4.5424707890245504E-3</v>
      </c>
      <c r="L44" s="113">
        <v>350408</v>
      </c>
      <c r="M44" s="101">
        <f>SUM(L44/L45)</f>
        <v>0.47862229859121069</v>
      </c>
      <c r="N44" s="4"/>
      <c r="O44" s="4"/>
    </row>
    <row r="45" spans="1:15" ht="15.75" x14ac:dyDescent="0.25">
      <c r="A45" s="12" t="s">
        <v>4</v>
      </c>
      <c r="B45" s="118">
        <v>11359</v>
      </c>
      <c r="C45" s="114">
        <v>0.3</v>
      </c>
      <c r="D45" s="118">
        <v>558267</v>
      </c>
      <c r="E45" s="114">
        <v>0.76</v>
      </c>
      <c r="F45" s="118">
        <v>26726</v>
      </c>
      <c r="G45" s="114">
        <v>0.7</v>
      </c>
      <c r="H45" s="118">
        <v>173851</v>
      </c>
      <c r="I45" s="114">
        <v>0.24</v>
      </c>
      <c r="J45" s="118">
        <v>38085</v>
      </c>
      <c r="K45" s="126">
        <f>SUM(K38:K44)</f>
        <v>1</v>
      </c>
      <c r="L45" s="118">
        <v>732118</v>
      </c>
      <c r="M45" s="101">
        <f>SUM(M38:M44)</f>
        <v>1</v>
      </c>
      <c r="N45" s="4"/>
      <c r="O45" s="4"/>
    </row>
    <row r="46" spans="1:15" ht="15.75" x14ac:dyDescent="0.25">
      <c r="A46" s="40"/>
      <c r="B46" s="58"/>
      <c r="C46" s="59"/>
      <c r="D46" s="58"/>
      <c r="E46" s="59"/>
      <c r="F46" s="58"/>
      <c r="G46" s="59"/>
      <c r="H46" s="58"/>
      <c r="I46" s="59"/>
      <c r="J46" s="58"/>
      <c r="K46" s="58"/>
      <c r="L46" s="58"/>
      <c r="M46" s="8"/>
      <c r="N46" s="4"/>
      <c r="O46" s="4"/>
    </row>
    <row r="47" spans="1:15" ht="15.75" x14ac:dyDescent="0.25">
      <c r="B47" s="58"/>
      <c r="C47" s="59"/>
      <c r="D47" s="58"/>
      <c r="E47" s="59"/>
      <c r="F47" s="58"/>
      <c r="G47" s="59"/>
      <c r="H47" s="58"/>
      <c r="I47" s="59"/>
      <c r="J47" s="58"/>
      <c r="K47" s="58"/>
      <c r="L47" s="58"/>
      <c r="M47" s="8"/>
      <c r="N47" s="4"/>
      <c r="O47" s="4"/>
    </row>
    <row r="48" spans="1:15" ht="15.75" x14ac:dyDescent="0.25">
      <c r="A48" s="40"/>
      <c r="B48" s="58"/>
      <c r="C48" s="59"/>
      <c r="D48" s="58"/>
      <c r="E48" s="59"/>
      <c r="F48" s="58"/>
      <c r="G48" s="59"/>
      <c r="H48" s="58"/>
      <c r="I48" s="59"/>
      <c r="J48" s="58"/>
      <c r="K48" s="58"/>
      <c r="L48" s="58"/>
      <c r="M48" s="8"/>
      <c r="N48" s="4"/>
      <c r="O48" s="4"/>
    </row>
    <row r="49" spans="1:15" ht="15.75" x14ac:dyDescent="0.2">
      <c r="A49" s="30" t="s">
        <v>26</v>
      </c>
      <c r="B49" s="60"/>
      <c r="C49" s="57"/>
      <c r="D49" s="54"/>
      <c r="E49" s="4"/>
      <c r="H49" s="4"/>
      <c r="I49" s="8"/>
      <c r="J49" s="8"/>
      <c r="K49" s="8"/>
      <c r="L49" s="97"/>
      <c r="M49" s="8"/>
      <c r="N49" s="4"/>
      <c r="O49" s="4"/>
    </row>
    <row r="50" spans="1:15" ht="15.75" x14ac:dyDescent="0.2">
      <c r="A50" s="30"/>
      <c r="B50" s="57"/>
      <c r="C50" s="57"/>
      <c r="D50" s="54"/>
      <c r="E50" s="4"/>
      <c r="H50" s="4"/>
      <c r="I50" s="8"/>
      <c r="J50" s="8"/>
      <c r="K50" s="8"/>
      <c r="L50" s="97"/>
      <c r="M50" s="8"/>
      <c r="N50" s="4"/>
      <c r="O50" s="4"/>
    </row>
    <row r="51" spans="1:15" ht="15.6" customHeight="1" x14ac:dyDescent="0.2">
      <c r="A51" s="129" t="s">
        <v>66</v>
      </c>
      <c r="B51" s="129"/>
      <c r="C51" s="5"/>
      <c r="D51" s="5"/>
      <c r="E51" s="4"/>
      <c r="H51" s="4"/>
      <c r="I51" s="8"/>
      <c r="J51" s="8"/>
      <c r="K51" s="8"/>
      <c r="L51" s="8"/>
      <c r="M51" s="8"/>
      <c r="N51" s="4"/>
      <c r="O51" s="4"/>
    </row>
    <row r="52" spans="1:15" ht="15" x14ac:dyDescent="0.2">
      <c r="A52" s="130" t="s">
        <v>36</v>
      </c>
      <c r="B52" s="130"/>
      <c r="C52" s="8"/>
      <c r="D52" s="8"/>
      <c r="E52" s="4"/>
      <c r="H52" s="4"/>
      <c r="I52" s="8"/>
      <c r="J52" s="8"/>
      <c r="K52" s="8"/>
      <c r="L52" s="8"/>
      <c r="M52" s="8"/>
      <c r="N52" s="4"/>
      <c r="O52" s="4"/>
    </row>
    <row r="53" spans="1:15" ht="16.5" thickBot="1" x14ac:dyDescent="0.25">
      <c r="A53" s="5"/>
      <c r="B53" s="57"/>
      <c r="C53" s="57"/>
      <c r="D53" s="54"/>
      <c r="E53" s="4"/>
      <c r="H53" s="4"/>
      <c r="I53" s="8"/>
      <c r="J53" s="8"/>
      <c r="K53" s="8"/>
      <c r="L53" s="8"/>
      <c r="M53" s="8"/>
      <c r="N53" s="4"/>
      <c r="O53" s="4"/>
    </row>
    <row r="54" spans="1:15" ht="15.75" thickBot="1" x14ac:dyDescent="0.25">
      <c r="A54" s="19" t="s">
        <v>9</v>
      </c>
      <c r="B54" s="18" t="s">
        <v>23</v>
      </c>
      <c r="C54" s="4"/>
      <c r="D54" s="4"/>
      <c r="E54" s="4"/>
      <c r="H54" s="4"/>
      <c r="J54" s="6"/>
      <c r="K54" s="6"/>
      <c r="L54" s="6"/>
      <c r="M54" s="6"/>
      <c r="N54" s="4"/>
      <c r="O54" s="4"/>
    </row>
    <row r="55" spans="1:15" ht="15.75" x14ac:dyDescent="0.25">
      <c r="A55" s="25" t="s">
        <v>10</v>
      </c>
      <c r="B55" s="110">
        <v>0.157</v>
      </c>
      <c r="C55" s="4"/>
      <c r="D55" s="4"/>
      <c r="E55" s="4"/>
      <c r="F55" s="17"/>
      <c r="G55" s="4"/>
      <c r="H55" s="4"/>
      <c r="I55" s="5"/>
      <c r="J55" s="8"/>
      <c r="K55" s="8"/>
      <c r="L55" s="8"/>
      <c r="M55" s="8"/>
      <c r="N55" s="4"/>
      <c r="O55" s="4"/>
    </row>
    <row r="56" spans="1:15" ht="15.75" x14ac:dyDescent="0.25">
      <c r="A56" s="21" t="s">
        <v>11</v>
      </c>
      <c r="B56" s="105">
        <v>0.433</v>
      </c>
      <c r="C56" s="4"/>
      <c r="D56" s="4"/>
      <c r="E56" s="4"/>
      <c r="F56" s="61"/>
      <c r="G56" s="4"/>
      <c r="H56" s="4"/>
      <c r="I56" s="1"/>
      <c r="J56" s="4"/>
      <c r="K56" s="4"/>
      <c r="L56" s="4"/>
      <c r="M56" s="4"/>
      <c r="N56" s="4"/>
      <c r="O56" s="4"/>
    </row>
    <row r="57" spans="1:15" ht="15.75" x14ac:dyDescent="0.25">
      <c r="A57" s="21" t="s">
        <v>12</v>
      </c>
      <c r="B57" s="105">
        <v>0</v>
      </c>
      <c r="C57" s="4"/>
      <c r="D57" s="4"/>
      <c r="E57" s="4"/>
      <c r="F57" s="61"/>
      <c r="G57" s="4"/>
      <c r="H57" s="4"/>
      <c r="I57" s="4"/>
      <c r="J57" s="4"/>
      <c r="K57" s="4"/>
      <c r="L57" s="4"/>
      <c r="M57" s="4"/>
      <c r="N57" s="4"/>
      <c r="O57" s="4"/>
    </row>
    <row r="58" spans="1:15" ht="15.75" x14ac:dyDescent="0.25">
      <c r="A58" s="21" t="s">
        <v>13</v>
      </c>
      <c r="B58" s="105">
        <v>0.32200000000000001</v>
      </c>
      <c r="C58" s="4"/>
      <c r="D58" s="4"/>
      <c r="E58" s="4"/>
      <c r="F58" s="61"/>
      <c r="G58" s="4"/>
      <c r="H58" s="4"/>
      <c r="I58" s="4"/>
      <c r="J58" s="4"/>
      <c r="K58" s="4"/>
      <c r="L58" s="4"/>
      <c r="M58" s="4"/>
      <c r="N58" s="4"/>
      <c r="O58" s="4"/>
    </row>
    <row r="59" spans="1:15" ht="15.75" x14ac:dyDescent="0.25">
      <c r="A59" s="21" t="s">
        <v>14</v>
      </c>
      <c r="B59" s="105">
        <v>3.0000000000000001E-3</v>
      </c>
      <c r="C59" s="4"/>
      <c r="D59" s="4"/>
      <c r="E59" s="4"/>
      <c r="F59" s="61"/>
      <c r="G59" s="4"/>
      <c r="H59" s="4"/>
      <c r="I59" s="4"/>
      <c r="J59" s="4"/>
      <c r="K59" s="4"/>
      <c r="L59" s="4"/>
      <c r="M59" s="4"/>
      <c r="N59" s="4"/>
      <c r="O59" s="4"/>
    </row>
    <row r="60" spans="1:15" ht="16.5" thickBot="1" x14ac:dyDescent="0.3">
      <c r="A60" s="26" t="s">
        <v>24</v>
      </c>
      <c r="B60" s="111">
        <v>8.4000000000000005E-2</v>
      </c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</row>
    <row r="61" spans="1:15" ht="27.75" customHeight="1" x14ac:dyDescent="0.25">
      <c r="A61" s="24" t="s">
        <v>53</v>
      </c>
      <c r="B61" s="109">
        <v>5.0000000000000001E-3</v>
      </c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</row>
    <row r="62" spans="1:15" ht="15.75" x14ac:dyDescent="0.25">
      <c r="A62" s="21" t="s">
        <v>15</v>
      </c>
      <c r="B62" s="112">
        <v>0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</row>
    <row r="63" spans="1:15" ht="15.75" x14ac:dyDescent="0.25">
      <c r="A63" s="21" t="s">
        <v>16</v>
      </c>
      <c r="B63" s="106">
        <v>0</v>
      </c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</row>
    <row r="64" spans="1:15" ht="15.75" x14ac:dyDescent="0.25">
      <c r="A64" s="21" t="s">
        <v>17</v>
      </c>
      <c r="B64" s="106">
        <v>8.0000000000000002E-3</v>
      </c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</row>
    <row r="65" spans="1:15" ht="15.75" x14ac:dyDescent="0.25">
      <c r="A65" s="21" t="s">
        <v>18</v>
      </c>
      <c r="B65" s="106">
        <v>4.0000000000000001E-3</v>
      </c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</row>
    <row r="66" spans="1:15" ht="15.75" x14ac:dyDescent="0.25">
      <c r="A66" s="21" t="s">
        <v>19</v>
      </c>
      <c r="B66" s="106">
        <v>0</v>
      </c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</row>
    <row r="67" spans="1:15" ht="15.75" x14ac:dyDescent="0.25">
      <c r="A67" s="21" t="s">
        <v>37</v>
      </c>
      <c r="B67" s="106">
        <v>2.5000000000000001E-2</v>
      </c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</row>
    <row r="68" spans="1:15" ht="15.75" x14ac:dyDescent="0.25">
      <c r="A68" s="22" t="s">
        <v>20</v>
      </c>
      <c r="B68" s="106">
        <v>2E-3</v>
      </c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</row>
    <row r="69" spans="1:15" ht="16.5" thickBot="1" x14ac:dyDescent="0.3">
      <c r="A69" s="23" t="s">
        <v>21</v>
      </c>
      <c r="B69" s="107">
        <v>3.9E-2</v>
      </c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</row>
    <row r="70" spans="1:15" ht="16.5" thickBot="1" x14ac:dyDescent="0.3">
      <c r="A70" s="20" t="s">
        <v>22</v>
      </c>
      <c r="B70" s="108">
        <v>1</v>
      </c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</row>
    <row r="71" spans="1:15" ht="15" x14ac:dyDescent="0.2">
      <c r="A71" s="35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</row>
    <row r="72" spans="1:15" ht="15.75" x14ac:dyDescent="0.2">
      <c r="A72" s="30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</row>
    <row r="73" spans="1:15" ht="15.75" x14ac:dyDescent="0.2">
      <c r="A73" s="30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</row>
    <row r="74" spans="1:15" ht="15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</row>
    <row r="75" spans="1:15" ht="15" x14ac:dyDescent="0.2">
      <c r="M75" s="4"/>
      <c r="N75" s="4"/>
      <c r="O75" s="4"/>
    </row>
    <row r="76" spans="1:15" ht="15" x14ac:dyDescent="0.2">
      <c r="M76" s="4"/>
      <c r="N76" s="4"/>
      <c r="O76" s="4"/>
    </row>
    <row r="77" spans="1:15" ht="15" x14ac:dyDescent="0.2">
      <c r="M77" s="4"/>
      <c r="N77" s="4"/>
      <c r="O77" s="4"/>
    </row>
    <row r="78" spans="1:15" ht="15" x14ac:dyDescent="0.2">
      <c r="M78" s="4"/>
      <c r="N78" s="4"/>
      <c r="O78" s="4"/>
    </row>
    <row r="79" spans="1:15" ht="15" x14ac:dyDescent="0.2">
      <c r="M79" s="4"/>
      <c r="N79" s="4"/>
      <c r="O79" s="4"/>
    </row>
    <row r="80" spans="1:15" ht="15" x14ac:dyDescent="0.2">
      <c r="M80" s="4"/>
      <c r="N80" s="4"/>
      <c r="O80" s="4"/>
    </row>
    <row r="81" spans="1:15" ht="15" x14ac:dyDescent="0.2">
      <c r="M81" s="4"/>
      <c r="N81" s="4"/>
      <c r="O81" s="4"/>
    </row>
    <row r="82" spans="1:15" ht="15" x14ac:dyDescent="0.2">
      <c r="M82" s="4"/>
      <c r="N82" s="4"/>
      <c r="O82" s="4"/>
    </row>
    <row r="83" spans="1:15" ht="15" x14ac:dyDescent="0.2">
      <c r="M83" s="4"/>
      <c r="N83" s="4"/>
      <c r="O83" s="4"/>
    </row>
    <row r="84" spans="1:15" ht="15" x14ac:dyDescent="0.2">
      <c r="M84" s="4"/>
      <c r="N84" s="4"/>
      <c r="O84" s="4"/>
    </row>
    <row r="85" spans="1:15" ht="15" x14ac:dyDescent="0.2">
      <c r="M85" s="4"/>
      <c r="N85" s="4"/>
      <c r="O85" s="4"/>
    </row>
    <row r="86" spans="1:15" ht="15" x14ac:dyDescent="0.2">
      <c r="M86" s="4"/>
      <c r="N86" s="4"/>
      <c r="O86" s="4"/>
    </row>
    <row r="87" spans="1:15" ht="15" x14ac:dyDescent="0.2">
      <c r="M87" s="4"/>
      <c r="N87" s="4"/>
      <c r="O87" s="4"/>
    </row>
    <row r="88" spans="1:15" ht="15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</row>
    <row r="89" spans="1:15" ht="15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</row>
    <row r="90" spans="1:15" ht="15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</row>
    <row r="91" spans="1:15" ht="15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</row>
    <row r="92" spans="1:15" ht="15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</row>
    <row r="93" spans="1:15" ht="15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</row>
    <row r="94" spans="1:15" ht="15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</row>
    <row r="95" spans="1:15" ht="15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</row>
    <row r="96" spans="1:15" ht="15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</row>
    <row r="97" spans="1:15" ht="15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</row>
    <row r="98" spans="1:15" ht="15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</row>
    <row r="99" spans="1:15" ht="15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</row>
    <row r="100" spans="1:15" ht="15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</row>
    <row r="101" spans="1:15" ht="15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</row>
    <row r="102" spans="1:15" ht="15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</row>
    <row r="103" spans="1:15" ht="15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</row>
    <row r="104" spans="1:15" ht="15" x14ac:dyDescent="0.2">
      <c r="F104" s="4"/>
    </row>
    <row r="105" spans="1:15" ht="15" x14ac:dyDescent="0.2">
      <c r="F105" s="4"/>
    </row>
  </sheetData>
  <mergeCells count="6">
    <mergeCell ref="A1:D1"/>
    <mergeCell ref="A2:D2"/>
    <mergeCell ref="A5:D5"/>
    <mergeCell ref="A51:B51"/>
    <mergeCell ref="A52:B52"/>
    <mergeCell ref="A4:D4"/>
  </mergeCells>
  <pageMargins left="0.7" right="0.5" top="0.5" bottom="0.65" header="0.25" footer="0.4"/>
  <pageSetup scale="60" fitToHeight="0" orientation="landscape" r:id="rId1"/>
  <headerFooter alignWithMargins="0">
    <oddFooter>&amp;L&amp;F</oddFooter>
  </headerFooter>
  <rowBreaks count="2" manualBreakCount="2">
    <brk id="49" max="16383" man="1"/>
    <brk id="7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105"/>
  <sheetViews>
    <sheetView workbookViewId="0">
      <selection activeCell="H17" sqref="H17"/>
    </sheetView>
  </sheetViews>
  <sheetFormatPr defaultRowHeight="12.75" x14ac:dyDescent="0.2"/>
  <cols>
    <col min="1" max="1" width="70.28515625" customWidth="1"/>
    <col min="2" max="2" width="20.7109375" customWidth="1"/>
    <col min="3" max="3" width="20.85546875" bestFit="1" customWidth="1"/>
    <col min="4" max="4" width="18.85546875" bestFit="1" customWidth="1"/>
    <col min="5" max="5" width="8.42578125" bestFit="1" customWidth="1"/>
    <col min="6" max="6" width="9.85546875" customWidth="1"/>
    <col min="7" max="7" width="8.28515625" customWidth="1"/>
    <col min="8" max="8" width="16.7109375" bestFit="1" customWidth="1"/>
    <col min="9" max="9" width="15.42578125" customWidth="1"/>
    <col min="10" max="10" width="11" bestFit="1" customWidth="1"/>
    <col min="11" max="11" width="11" customWidth="1"/>
    <col min="12" max="12" width="12.85546875" bestFit="1" customWidth="1"/>
    <col min="13" max="13" width="11" customWidth="1"/>
  </cols>
  <sheetData>
    <row r="1" spans="1:15" ht="15.75" x14ac:dyDescent="0.25">
      <c r="A1" s="127" t="s">
        <v>55</v>
      </c>
      <c r="B1" s="127"/>
      <c r="C1" s="127"/>
      <c r="D1" s="127"/>
    </row>
    <row r="2" spans="1:15" ht="15.75" x14ac:dyDescent="0.25">
      <c r="A2" s="127" t="s">
        <v>28</v>
      </c>
      <c r="B2" s="127"/>
      <c r="C2" s="127"/>
      <c r="D2" s="127"/>
    </row>
    <row r="3" spans="1:15" ht="5.25" customHeight="1" x14ac:dyDescent="0.2"/>
    <row r="4" spans="1:15" s="37" customFormat="1" ht="18" customHeight="1" x14ac:dyDescent="0.25">
      <c r="A4" s="128" t="s">
        <v>67</v>
      </c>
      <c r="B4" s="128"/>
      <c r="C4" s="128"/>
      <c r="D4" s="128"/>
      <c r="H4" s="38"/>
      <c r="I4" s="38"/>
    </row>
    <row r="5" spans="1:15" ht="9" customHeight="1" x14ac:dyDescent="0.25">
      <c r="A5" s="128"/>
      <c r="B5" s="128"/>
      <c r="C5" s="128"/>
      <c r="D5" s="128"/>
      <c r="E5" s="4"/>
      <c r="H5" s="4"/>
      <c r="I5" s="4"/>
      <c r="J5" s="4"/>
      <c r="K5" s="4"/>
      <c r="L5" s="4"/>
      <c r="M5" s="2"/>
      <c r="N5" s="2"/>
      <c r="O5" s="2"/>
    </row>
    <row r="6" spans="1:15" ht="18.75" customHeight="1" x14ac:dyDescent="0.25">
      <c r="A6" s="4"/>
      <c r="B6" s="32" t="s">
        <v>2</v>
      </c>
      <c r="C6" s="32" t="s">
        <v>3</v>
      </c>
      <c r="D6" s="32" t="s">
        <v>4</v>
      </c>
      <c r="E6" s="4"/>
      <c r="H6" s="4"/>
      <c r="I6" s="3"/>
      <c r="J6" s="3"/>
      <c r="K6" s="3"/>
      <c r="L6" s="4"/>
      <c r="M6" s="2"/>
      <c r="N6" s="2"/>
      <c r="O6" s="2"/>
    </row>
    <row r="7" spans="1:15" ht="15.75" x14ac:dyDescent="0.2">
      <c r="A7" s="12" t="s">
        <v>0</v>
      </c>
      <c r="B7" s="115">
        <v>26577</v>
      </c>
      <c r="C7" s="115">
        <v>11569</v>
      </c>
      <c r="D7" s="115">
        <f>SUM(B7:C7)</f>
        <v>38146</v>
      </c>
      <c r="E7" s="4"/>
      <c r="G7" s="37"/>
      <c r="H7" s="54"/>
      <c r="I7" s="54"/>
      <c r="J7" s="54"/>
      <c r="K7" s="54"/>
      <c r="L7" s="6"/>
      <c r="M7" s="6"/>
      <c r="N7" s="2"/>
      <c r="O7" s="2"/>
    </row>
    <row r="8" spans="1:15" ht="16.5" thickBot="1" x14ac:dyDescent="0.25">
      <c r="A8" s="14" t="s">
        <v>6</v>
      </c>
      <c r="B8" s="116">
        <v>280814</v>
      </c>
      <c r="C8" s="116">
        <v>26740</v>
      </c>
      <c r="D8" s="116">
        <f>SUM(B8:C8)</f>
        <v>307554</v>
      </c>
      <c r="E8" s="4"/>
      <c r="G8" s="37"/>
      <c r="H8" s="54"/>
      <c r="I8" s="54"/>
      <c r="J8" s="54"/>
      <c r="K8" s="54"/>
      <c r="L8" s="7"/>
      <c r="M8" s="7"/>
      <c r="N8" s="2"/>
      <c r="O8" s="2"/>
    </row>
    <row r="9" spans="1:15" ht="15.75" x14ac:dyDescent="0.2">
      <c r="A9" s="13" t="s">
        <v>5</v>
      </c>
      <c r="B9" s="117">
        <f>SUM(B7:B8)</f>
        <v>307391</v>
      </c>
      <c r="C9" s="117">
        <f>SUM(C7:C8)</f>
        <v>38309</v>
      </c>
      <c r="D9" s="117">
        <f>SUM(D7:D8)</f>
        <v>345700</v>
      </c>
      <c r="E9" s="4"/>
      <c r="H9" s="54"/>
      <c r="I9" s="54"/>
      <c r="J9" s="54"/>
      <c r="K9" s="54"/>
      <c r="L9" s="8"/>
      <c r="M9" s="9"/>
      <c r="N9" s="2"/>
      <c r="O9" s="2"/>
    </row>
    <row r="10" spans="1:15" ht="15.75" x14ac:dyDescent="0.2">
      <c r="A10" s="5"/>
      <c r="B10" s="98"/>
      <c r="C10" s="98"/>
      <c r="D10" s="98"/>
      <c r="E10" s="4"/>
      <c r="G10" s="37"/>
      <c r="H10" s="48"/>
      <c r="I10" s="48"/>
      <c r="J10" s="8"/>
      <c r="K10" s="8"/>
      <c r="L10" s="8"/>
      <c r="M10" s="9"/>
      <c r="N10" s="2"/>
      <c r="O10" s="2"/>
    </row>
    <row r="11" spans="1:15" ht="15.75" x14ac:dyDescent="0.2">
      <c r="A11" s="5"/>
      <c r="B11" s="98"/>
      <c r="C11" s="98"/>
      <c r="D11" s="98"/>
      <c r="E11" s="4"/>
      <c r="G11" s="37"/>
      <c r="H11" s="48"/>
      <c r="I11" s="48"/>
      <c r="J11" s="8"/>
      <c r="K11" s="8"/>
      <c r="L11" s="8"/>
      <c r="M11" s="9"/>
      <c r="N11" s="2"/>
      <c r="O11" s="2"/>
    </row>
    <row r="12" spans="1:15" ht="15.75" x14ac:dyDescent="0.2">
      <c r="A12" s="12" t="s">
        <v>30</v>
      </c>
      <c r="B12" s="125">
        <v>23884768</v>
      </c>
      <c r="C12" s="115">
        <v>287223911</v>
      </c>
      <c r="D12" s="115">
        <f>SUM(B12:C12)</f>
        <v>311108679</v>
      </c>
      <c r="E12" s="4"/>
      <c r="H12" s="4"/>
      <c r="I12" s="8"/>
      <c r="J12" s="8"/>
      <c r="K12" s="8"/>
      <c r="L12" s="8"/>
      <c r="M12" s="9"/>
      <c r="N12" s="2"/>
      <c r="O12" s="2"/>
    </row>
    <row r="13" spans="1:15" ht="16.5" thickBot="1" x14ac:dyDescent="0.25">
      <c r="A13" s="14" t="s">
        <v>31</v>
      </c>
      <c r="B13" s="116">
        <v>260766283</v>
      </c>
      <c r="C13" s="116">
        <v>73105813</v>
      </c>
      <c r="D13" s="116">
        <f>SUM(B13:C13)</f>
        <v>333872096</v>
      </c>
      <c r="E13" s="4"/>
      <c r="F13" s="37"/>
      <c r="H13" s="4"/>
      <c r="I13" s="8"/>
      <c r="J13" s="8"/>
      <c r="K13" s="8"/>
      <c r="L13" s="8"/>
      <c r="M13" s="9"/>
      <c r="N13" s="2"/>
      <c r="O13" s="2"/>
    </row>
    <row r="14" spans="1:15" ht="15.75" x14ac:dyDescent="0.2">
      <c r="A14" s="13" t="s">
        <v>32</v>
      </c>
      <c r="B14" s="117">
        <f>SUM(B12:B13)</f>
        <v>284651051</v>
      </c>
      <c r="C14" s="117">
        <f>SUM(C12:C13)</f>
        <v>360329724</v>
      </c>
      <c r="D14" s="117">
        <f>SUM(D12:D13)</f>
        <v>644980775</v>
      </c>
      <c r="E14" s="4"/>
      <c r="H14" s="4"/>
      <c r="I14" s="8"/>
      <c r="J14" s="8"/>
      <c r="K14" s="8"/>
      <c r="L14" s="8"/>
      <c r="M14" s="9"/>
      <c r="N14" s="2"/>
      <c r="O14" s="2"/>
    </row>
    <row r="15" spans="1:15" ht="15.75" customHeight="1" x14ac:dyDescent="0.2"/>
    <row r="16" spans="1:15" ht="15.75" x14ac:dyDescent="0.25">
      <c r="A16" s="11"/>
      <c r="B16" s="4"/>
      <c r="C16" s="4"/>
      <c r="D16" s="4"/>
      <c r="E16" s="4"/>
      <c r="H16" s="4"/>
      <c r="I16" s="5"/>
      <c r="J16" s="6"/>
      <c r="K16" s="6"/>
      <c r="L16" s="6"/>
      <c r="M16" s="6"/>
      <c r="N16" s="2"/>
      <c r="O16" s="2"/>
    </row>
    <row r="17" spans="1:15" ht="15.75" x14ac:dyDescent="0.2">
      <c r="A17" s="12" t="s">
        <v>1</v>
      </c>
      <c r="B17" s="119">
        <v>71.566000000000003</v>
      </c>
      <c r="C17" s="119">
        <v>10.212999999999999</v>
      </c>
      <c r="D17" s="119">
        <f>SUM(B17:C17)</f>
        <v>81.778999999999996</v>
      </c>
      <c r="E17" s="4"/>
      <c r="H17" s="4"/>
      <c r="J17" s="7"/>
      <c r="K17" s="7"/>
      <c r="L17" s="7"/>
      <c r="M17" s="7"/>
      <c r="N17" s="2"/>
      <c r="O17" s="2"/>
    </row>
    <row r="18" spans="1:15" ht="16.5" thickBot="1" x14ac:dyDescent="0.25">
      <c r="A18" s="14" t="s">
        <v>8</v>
      </c>
      <c r="B18" s="120">
        <v>842.64099999999996</v>
      </c>
      <c r="C18" s="120">
        <v>35.537999999999997</v>
      </c>
      <c r="D18" s="120">
        <f>SUM(B18:C18)</f>
        <v>878.17899999999997</v>
      </c>
      <c r="E18" s="4"/>
      <c r="H18" s="4"/>
      <c r="I18" s="5"/>
      <c r="J18" s="8"/>
      <c r="K18" s="8"/>
      <c r="L18" s="8"/>
      <c r="M18" s="9"/>
      <c r="N18" s="2"/>
      <c r="O18" s="2"/>
    </row>
    <row r="19" spans="1:15" ht="15.75" x14ac:dyDescent="0.2">
      <c r="A19" s="13" t="s">
        <v>7</v>
      </c>
      <c r="B19" s="121">
        <f>SUM(B17:B18)</f>
        <v>914.20699999999999</v>
      </c>
      <c r="C19" s="121">
        <f>SUM(C17:C18)</f>
        <v>45.750999999999998</v>
      </c>
      <c r="D19" s="121">
        <f>SUM(D17:D18)</f>
        <v>959.95799999999997</v>
      </c>
      <c r="E19" s="4"/>
      <c r="H19" s="4"/>
      <c r="I19" s="5"/>
      <c r="J19" s="6"/>
      <c r="K19" s="6"/>
      <c r="L19" s="6"/>
      <c r="M19" s="6"/>
      <c r="N19" s="2"/>
      <c r="O19" s="2"/>
    </row>
    <row r="20" spans="1:15" ht="15.75" x14ac:dyDescent="0.2">
      <c r="A20" s="5"/>
      <c r="B20" s="28"/>
      <c r="C20" s="28"/>
      <c r="D20" s="28"/>
      <c r="E20" s="4"/>
      <c r="H20" s="4"/>
      <c r="I20" s="5"/>
      <c r="J20" s="6"/>
      <c r="K20" s="6"/>
      <c r="L20" s="6"/>
      <c r="M20" s="6"/>
      <c r="N20" s="2"/>
      <c r="O20" s="2"/>
    </row>
    <row r="21" spans="1:15" ht="15.75" customHeight="1" x14ac:dyDescent="0.2">
      <c r="A21" s="4"/>
      <c r="B21" s="4"/>
      <c r="C21" s="4"/>
      <c r="D21" s="4"/>
      <c r="E21" s="4"/>
      <c r="H21" s="4"/>
      <c r="J21" s="6"/>
      <c r="K21" s="6"/>
      <c r="L21" s="6"/>
      <c r="M21" s="10"/>
      <c r="N21" s="2"/>
      <c r="O21" s="2"/>
    </row>
    <row r="22" spans="1:15" ht="15.75" x14ac:dyDescent="0.2">
      <c r="A22" s="12" t="s">
        <v>29</v>
      </c>
      <c r="B22" s="122">
        <v>30</v>
      </c>
      <c r="C22" s="122">
        <v>41</v>
      </c>
      <c r="D22" s="122">
        <v>45</v>
      </c>
      <c r="E22" s="4"/>
      <c r="H22" s="4"/>
      <c r="I22" s="5"/>
      <c r="J22" s="8"/>
      <c r="K22" s="8"/>
      <c r="L22" s="6"/>
      <c r="M22" s="9"/>
      <c r="N22" s="2"/>
      <c r="O22" s="2"/>
    </row>
    <row r="23" spans="1:15" ht="16.5" thickBot="1" x14ac:dyDescent="0.25">
      <c r="A23" s="29"/>
      <c r="B23" s="29"/>
      <c r="C23" s="29"/>
      <c r="D23" s="29"/>
      <c r="E23" s="4"/>
      <c r="H23" s="4"/>
      <c r="I23" s="5"/>
      <c r="J23" s="6"/>
      <c r="K23" s="6"/>
      <c r="L23" s="6"/>
      <c r="M23" s="6"/>
      <c r="N23" s="2"/>
      <c r="O23" s="2"/>
    </row>
    <row r="24" spans="1:15" ht="15.75" x14ac:dyDescent="0.2">
      <c r="A24" s="33" t="s">
        <v>27</v>
      </c>
      <c r="B24" s="4"/>
      <c r="C24" s="4"/>
      <c r="D24" s="4"/>
      <c r="E24" s="4"/>
      <c r="H24" s="4"/>
      <c r="I24" s="5"/>
      <c r="J24" s="6"/>
      <c r="K24" s="6"/>
      <c r="L24" s="6"/>
      <c r="M24" s="6"/>
      <c r="N24" s="2"/>
      <c r="O24" s="2"/>
    </row>
    <row r="25" spans="1:15" ht="15.75" x14ac:dyDescent="0.25">
      <c r="A25" s="31" t="s">
        <v>25</v>
      </c>
      <c r="B25" s="32" t="s">
        <v>2</v>
      </c>
      <c r="C25" s="32" t="s">
        <v>3</v>
      </c>
      <c r="D25" s="32" t="s">
        <v>4</v>
      </c>
      <c r="E25" s="4"/>
      <c r="H25" s="4"/>
      <c r="I25" s="8"/>
      <c r="J25" s="8"/>
      <c r="K25" s="8"/>
      <c r="L25" s="8"/>
      <c r="M25" s="9"/>
      <c r="N25" s="2"/>
      <c r="O25" s="2"/>
    </row>
    <row r="26" spans="1:15" ht="15.75" x14ac:dyDescent="0.2">
      <c r="A26" s="12" t="s">
        <v>63</v>
      </c>
      <c r="B26" s="115">
        <v>81043894</v>
      </c>
      <c r="C26" s="115">
        <v>887562709</v>
      </c>
      <c r="D26" s="117">
        <f>SUM(B26:C26)</f>
        <v>968606603</v>
      </c>
      <c r="E26" s="4"/>
      <c r="H26" s="4"/>
      <c r="I26" s="8"/>
      <c r="J26" s="8"/>
      <c r="K26" s="8"/>
      <c r="L26" s="8"/>
      <c r="M26" s="9"/>
      <c r="N26" s="2"/>
      <c r="O26" s="2"/>
    </row>
    <row r="27" spans="1:15" ht="16.5" thickBot="1" x14ac:dyDescent="0.25">
      <c r="A27" s="14" t="s">
        <v>64</v>
      </c>
      <c r="B27" s="116">
        <v>935222792</v>
      </c>
      <c r="C27" s="116">
        <v>171663125</v>
      </c>
      <c r="D27" s="117">
        <f>SUM(B27:C27)</f>
        <v>1106885917</v>
      </c>
      <c r="E27" s="4"/>
      <c r="H27" s="4"/>
      <c r="I27" s="8"/>
      <c r="J27" s="8"/>
      <c r="K27" s="8"/>
      <c r="L27" s="8"/>
      <c r="M27" s="9"/>
      <c r="N27" s="2"/>
      <c r="O27" s="2"/>
    </row>
    <row r="28" spans="1:15" ht="15.75" x14ac:dyDescent="0.2">
      <c r="A28" s="13" t="s">
        <v>65</v>
      </c>
      <c r="B28" s="117">
        <f>SUM(B26:B27)</f>
        <v>1016266686</v>
      </c>
      <c r="C28" s="117">
        <f>SUM(C26:C27)</f>
        <v>1059225834</v>
      </c>
      <c r="D28" s="117">
        <f>SUM(D26:D27)</f>
        <v>2075492520</v>
      </c>
      <c r="E28" s="4"/>
      <c r="H28" s="4"/>
      <c r="I28" s="8"/>
      <c r="J28" s="8"/>
      <c r="K28" s="8"/>
      <c r="L28" s="8"/>
      <c r="M28" s="9"/>
      <c r="N28" s="2"/>
      <c r="O28" s="2"/>
    </row>
    <row r="29" spans="1:15" ht="15.75" x14ac:dyDescent="0.2">
      <c r="A29" s="5"/>
      <c r="B29" s="98"/>
      <c r="C29" s="123"/>
      <c r="D29" s="98"/>
      <c r="E29" s="4"/>
      <c r="H29" s="4"/>
      <c r="I29" s="8"/>
      <c r="J29" s="8"/>
      <c r="K29" s="8"/>
      <c r="L29" s="8"/>
      <c r="M29" s="9"/>
      <c r="N29" s="2"/>
      <c r="O29" s="2"/>
    </row>
    <row r="30" spans="1:15" ht="15.75" customHeight="1" x14ac:dyDescent="0.2">
      <c r="A30" s="12" t="s">
        <v>35</v>
      </c>
      <c r="B30" s="115">
        <v>266447308</v>
      </c>
      <c r="C30" s="115">
        <v>3568594533</v>
      </c>
      <c r="D30" s="115">
        <f>SUM(B30:C30)</f>
        <v>3835041841</v>
      </c>
      <c r="E30" s="4"/>
      <c r="F30" s="37"/>
      <c r="H30" s="56"/>
      <c r="I30" s="8"/>
      <c r="J30" s="97"/>
      <c r="K30" s="97"/>
      <c r="L30" s="97"/>
      <c r="M30" s="9"/>
      <c r="N30" s="2"/>
      <c r="O30" s="2"/>
    </row>
    <row r="31" spans="1:15" ht="16.5" thickBot="1" x14ac:dyDescent="0.25">
      <c r="A31" s="14" t="s">
        <v>33</v>
      </c>
      <c r="B31" s="116">
        <v>2985904988</v>
      </c>
      <c r="C31" s="116">
        <v>864042263</v>
      </c>
      <c r="D31" s="116">
        <f>SUM(B31:C31)</f>
        <v>3849947251</v>
      </c>
      <c r="E31" s="4"/>
      <c r="H31" s="56"/>
      <c r="I31" s="8"/>
      <c r="J31" s="97"/>
      <c r="K31" s="97"/>
      <c r="L31" s="97"/>
      <c r="M31" s="9"/>
      <c r="N31" s="2"/>
      <c r="O31" s="2"/>
    </row>
    <row r="32" spans="1:15" ht="15.75" x14ac:dyDescent="0.2">
      <c r="A32" s="13" t="s">
        <v>34</v>
      </c>
      <c r="B32" s="117">
        <f>SUM(B30:B31)</f>
        <v>3252352296</v>
      </c>
      <c r="C32" s="117">
        <f>SUM(C30:C31)</f>
        <v>4432636796</v>
      </c>
      <c r="D32" s="117">
        <f>SUM(D30:D31)</f>
        <v>7684989092</v>
      </c>
      <c r="E32" s="4"/>
      <c r="H32" s="4"/>
      <c r="I32" s="8"/>
      <c r="J32" s="97"/>
      <c r="K32" s="97"/>
      <c r="L32" s="97"/>
      <c r="M32" s="9"/>
      <c r="N32" s="2"/>
      <c r="O32" s="2"/>
    </row>
    <row r="33" spans="1:15" ht="15.75" x14ac:dyDescent="0.2">
      <c r="A33" s="5"/>
      <c r="B33" s="57"/>
      <c r="C33" s="57"/>
      <c r="D33" s="54"/>
      <c r="E33" s="4"/>
      <c r="F33" s="34"/>
      <c r="H33" s="4"/>
      <c r="I33" s="8"/>
      <c r="J33" s="8"/>
      <c r="K33" s="8"/>
      <c r="L33" s="8"/>
      <c r="M33" s="9"/>
      <c r="N33" s="2"/>
      <c r="O33" s="2"/>
    </row>
    <row r="34" spans="1:15" ht="15.75" x14ac:dyDescent="0.2">
      <c r="A34" s="5"/>
      <c r="M34" s="9"/>
      <c r="N34" s="2"/>
      <c r="O34" s="2"/>
    </row>
    <row r="35" spans="1:15" ht="15" x14ac:dyDescent="0.2">
      <c r="A35" s="39"/>
      <c r="M35" s="9"/>
      <c r="N35" s="2"/>
      <c r="O35" s="2"/>
    </row>
    <row r="36" spans="1:15" ht="16.5" thickBot="1" x14ac:dyDescent="0.25">
      <c r="A36" s="45" t="s">
        <v>54</v>
      </c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103"/>
      <c r="N36" s="2"/>
      <c r="O36" s="2"/>
    </row>
    <row r="37" spans="1:15" ht="31.5" x14ac:dyDescent="0.25">
      <c r="A37" s="13" t="s">
        <v>38</v>
      </c>
      <c r="B37" s="44" t="s">
        <v>39</v>
      </c>
      <c r="C37" s="44" t="s">
        <v>40</v>
      </c>
      <c r="D37" s="43" t="s">
        <v>41</v>
      </c>
      <c r="E37" s="44" t="s">
        <v>40</v>
      </c>
      <c r="F37" s="47" t="s">
        <v>42</v>
      </c>
      <c r="G37" s="44" t="s">
        <v>40</v>
      </c>
      <c r="H37" s="43" t="s">
        <v>43</v>
      </c>
      <c r="I37" s="44" t="s">
        <v>40</v>
      </c>
      <c r="J37" s="47" t="s">
        <v>44</v>
      </c>
      <c r="K37" s="47" t="s">
        <v>40</v>
      </c>
      <c r="L37" s="43" t="s">
        <v>45</v>
      </c>
      <c r="M37" s="104" t="s">
        <v>40</v>
      </c>
      <c r="N37" s="2"/>
      <c r="O37" s="2"/>
    </row>
    <row r="38" spans="1:15" ht="15.75" x14ac:dyDescent="0.2">
      <c r="A38" s="12" t="s">
        <v>46</v>
      </c>
      <c r="B38" s="113">
        <v>9478</v>
      </c>
      <c r="C38" s="114">
        <v>0.27</v>
      </c>
      <c r="D38" s="113">
        <v>33215</v>
      </c>
      <c r="E38" s="114">
        <v>0.27</v>
      </c>
      <c r="F38" s="113">
        <v>25424</v>
      </c>
      <c r="G38" s="124">
        <v>0.73</v>
      </c>
      <c r="H38" s="113">
        <v>87769</v>
      </c>
      <c r="I38" s="114">
        <v>0.73</v>
      </c>
      <c r="J38" s="113">
        <v>34902</v>
      </c>
      <c r="K38" s="101">
        <f>J38/J45</f>
        <v>0.91760437480281842</v>
      </c>
      <c r="L38" s="113">
        <v>120984</v>
      </c>
      <c r="M38" s="102">
        <f>L38/L45</f>
        <v>0.1654520515348733</v>
      </c>
      <c r="N38" s="2"/>
      <c r="O38" s="2"/>
    </row>
    <row r="39" spans="1:15" ht="15.75" x14ac:dyDescent="0.2">
      <c r="A39" s="12" t="s">
        <v>47</v>
      </c>
      <c r="B39" s="113">
        <v>1174</v>
      </c>
      <c r="C39" s="114">
        <v>0.53</v>
      </c>
      <c r="D39" s="113">
        <v>61040</v>
      </c>
      <c r="E39" s="114">
        <v>0.56000000000000005</v>
      </c>
      <c r="F39" s="113">
        <v>1058</v>
      </c>
      <c r="G39" s="114">
        <v>0.47</v>
      </c>
      <c r="H39" s="113">
        <v>47487</v>
      </c>
      <c r="I39" s="114">
        <v>0.44</v>
      </c>
      <c r="J39" s="113">
        <v>2232</v>
      </c>
      <c r="K39" s="101">
        <f>J39/J45</f>
        <v>5.8681249342727941E-2</v>
      </c>
      <c r="L39" s="113">
        <v>108527</v>
      </c>
      <c r="M39" s="102">
        <f>L39/L45</f>
        <v>0.14841644181813457</v>
      </c>
      <c r="N39" s="2"/>
      <c r="O39" s="2"/>
    </row>
    <row r="40" spans="1:15" ht="15.75" x14ac:dyDescent="0.2">
      <c r="A40" s="12" t="s">
        <v>48</v>
      </c>
      <c r="B40" s="113">
        <v>303</v>
      </c>
      <c r="C40" s="114">
        <v>0.69</v>
      </c>
      <c r="D40" s="113">
        <v>42729</v>
      </c>
      <c r="E40" s="114">
        <v>0.7</v>
      </c>
      <c r="F40" s="113">
        <v>133</v>
      </c>
      <c r="G40" s="114">
        <v>0.31</v>
      </c>
      <c r="H40" s="113">
        <v>18526</v>
      </c>
      <c r="I40" s="114">
        <v>0.3</v>
      </c>
      <c r="J40" s="113">
        <v>436</v>
      </c>
      <c r="K40" s="101">
        <f>J40/J45</f>
        <v>1.1462824692396676E-2</v>
      </c>
      <c r="L40" s="113">
        <v>61255</v>
      </c>
      <c r="M40" s="102">
        <f>L40/L45</f>
        <v>8.3769468828677043E-2</v>
      </c>
      <c r="N40" s="2"/>
      <c r="O40" s="2"/>
    </row>
    <row r="41" spans="1:15" ht="15.75" x14ac:dyDescent="0.2">
      <c r="A41" s="12" t="s">
        <v>49</v>
      </c>
      <c r="B41" s="113">
        <v>140</v>
      </c>
      <c r="C41" s="114">
        <v>0.84</v>
      </c>
      <c r="D41" s="113">
        <v>35287</v>
      </c>
      <c r="E41" s="114">
        <v>0.85</v>
      </c>
      <c r="F41" s="113">
        <v>26</v>
      </c>
      <c r="G41" s="114">
        <v>0.16</v>
      </c>
      <c r="H41" s="113">
        <v>6101</v>
      </c>
      <c r="I41" s="114">
        <v>0.15</v>
      </c>
      <c r="J41" s="113">
        <v>166</v>
      </c>
      <c r="K41" s="101">
        <f>J41/J45</f>
        <v>4.3642864654537808E-3</v>
      </c>
      <c r="L41" s="113">
        <v>41388</v>
      </c>
      <c r="M41" s="102">
        <f>L41/L45</f>
        <v>5.6600290194780599E-2</v>
      </c>
      <c r="N41" s="2"/>
      <c r="O41" s="2"/>
    </row>
    <row r="42" spans="1:15" ht="15.75" x14ac:dyDescent="0.2">
      <c r="A42" s="12" t="s">
        <v>50</v>
      </c>
      <c r="B42" s="113">
        <v>70</v>
      </c>
      <c r="C42" s="114">
        <v>0.85</v>
      </c>
      <c r="D42" s="113">
        <v>24306</v>
      </c>
      <c r="E42" s="114">
        <v>0.85</v>
      </c>
      <c r="F42" s="113">
        <v>12</v>
      </c>
      <c r="G42" s="114">
        <v>0.15</v>
      </c>
      <c r="H42" s="113">
        <v>4177</v>
      </c>
      <c r="I42" s="114">
        <v>0.15</v>
      </c>
      <c r="J42" s="113">
        <v>82</v>
      </c>
      <c r="K42" s="101">
        <f>J42/J45</f>
        <v>2.1558523504048798E-3</v>
      </c>
      <c r="L42" s="113">
        <v>28483</v>
      </c>
      <c r="M42" s="102">
        <f>L42/L45</f>
        <v>3.8952016662267705E-2</v>
      </c>
      <c r="N42" s="2"/>
      <c r="O42" s="2"/>
    </row>
    <row r="43" spans="1:15" ht="15.75" x14ac:dyDescent="0.2">
      <c r="A43" s="12" t="s">
        <v>51</v>
      </c>
      <c r="B43" s="113">
        <v>40</v>
      </c>
      <c r="C43" s="114">
        <v>0.89</v>
      </c>
      <c r="D43" s="113">
        <v>18030</v>
      </c>
      <c r="E43" s="114">
        <v>0.89</v>
      </c>
      <c r="F43" s="113">
        <v>5</v>
      </c>
      <c r="G43" s="114">
        <v>0.11</v>
      </c>
      <c r="H43" s="113">
        <v>2159</v>
      </c>
      <c r="I43" s="114">
        <v>0.11</v>
      </c>
      <c r="J43" s="113">
        <v>45</v>
      </c>
      <c r="K43" s="101">
        <f>J43/J45</f>
        <v>1.1830897044904827E-3</v>
      </c>
      <c r="L43" s="113">
        <v>20189</v>
      </c>
      <c r="M43" s="102">
        <f>L43/L45</f>
        <v>2.7609530751484136E-2</v>
      </c>
      <c r="N43" s="2"/>
      <c r="O43" s="2"/>
    </row>
    <row r="44" spans="1:15" ht="15.75" x14ac:dyDescent="0.2">
      <c r="A44" s="12" t="s">
        <v>52</v>
      </c>
      <c r="B44" s="113">
        <v>166</v>
      </c>
      <c r="C44" s="114">
        <v>0.96</v>
      </c>
      <c r="D44" s="113">
        <v>345052</v>
      </c>
      <c r="E44" s="114">
        <v>0.98</v>
      </c>
      <c r="F44" s="113">
        <v>7</v>
      </c>
      <c r="G44" s="114">
        <v>0.04</v>
      </c>
      <c r="H44" s="113">
        <v>5355</v>
      </c>
      <c r="I44" s="114">
        <v>0.02</v>
      </c>
      <c r="J44" s="113">
        <v>173</v>
      </c>
      <c r="K44" s="101">
        <f>J44/J45</f>
        <v>4.5483226417078557E-3</v>
      </c>
      <c r="L44" s="113">
        <v>350407</v>
      </c>
      <c r="M44" s="102">
        <f>L44/L45</f>
        <v>0.47920020020978266</v>
      </c>
      <c r="N44" s="2"/>
      <c r="O44" s="2"/>
    </row>
    <row r="45" spans="1:15" ht="15.75" x14ac:dyDescent="0.25">
      <c r="A45" s="12" t="s">
        <v>4</v>
      </c>
      <c r="B45" s="118">
        <v>11371</v>
      </c>
      <c r="C45" s="114">
        <v>0.3</v>
      </c>
      <c r="D45" s="118">
        <v>559659</v>
      </c>
      <c r="E45" s="114">
        <v>0.77</v>
      </c>
      <c r="F45" s="118">
        <v>26665</v>
      </c>
      <c r="G45" s="114">
        <v>0.7</v>
      </c>
      <c r="H45" s="118">
        <v>171574</v>
      </c>
      <c r="I45" s="114">
        <v>0.23</v>
      </c>
      <c r="J45" s="118">
        <v>38036</v>
      </c>
      <c r="K45" s="101">
        <f>J45/J45</f>
        <v>1</v>
      </c>
      <c r="L45" s="118">
        <v>731233</v>
      </c>
      <c r="M45" s="102">
        <f>L45/L45</f>
        <v>1</v>
      </c>
      <c r="N45" s="2"/>
      <c r="O45" s="2"/>
    </row>
    <row r="46" spans="1:15" ht="15.75" x14ac:dyDescent="0.25">
      <c r="A46" s="40"/>
      <c r="B46" s="41"/>
      <c r="C46" s="42"/>
      <c r="D46" s="41"/>
      <c r="E46" s="42"/>
      <c r="F46" s="41"/>
      <c r="G46" s="42"/>
      <c r="H46" s="41"/>
      <c r="I46" s="42"/>
      <c r="J46" s="41"/>
      <c r="K46" s="41"/>
      <c r="L46" s="41"/>
      <c r="M46" s="9"/>
      <c r="N46" s="2"/>
      <c r="O46" s="2"/>
    </row>
    <row r="47" spans="1:15" ht="15.75" x14ac:dyDescent="0.25">
      <c r="B47" s="41"/>
      <c r="C47" s="42"/>
      <c r="D47" s="41"/>
      <c r="E47" s="42"/>
      <c r="F47" s="41"/>
      <c r="G47" s="42"/>
      <c r="H47" s="41"/>
      <c r="I47" s="42"/>
      <c r="J47" s="41"/>
      <c r="K47" s="41"/>
      <c r="L47" s="41"/>
      <c r="M47" s="9"/>
      <c r="N47" s="2"/>
      <c r="O47" s="2"/>
    </row>
    <row r="48" spans="1:15" ht="15.75" x14ac:dyDescent="0.25">
      <c r="A48" s="40"/>
      <c r="B48" s="41"/>
      <c r="C48" s="42"/>
      <c r="D48" s="41"/>
      <c r="E48" s="42"/>
      <c r="F48" s="41"/>
      <c r="G48" s="42"/>
      <c r="H48" s="41"/>
      <c r="I48" s="42"/>
      <c r="J48" s="41"/>
      <c r="K48" s="41"/>
      <c r="L48" s="41"/>
      <c r="M48" s="9"/>
      <c r="N48" s="2"/>
      <c r="O48" s="2"/>
    </row>
    <row r="49" spans="1:15" ht="15.75" x14ac:dyDescent="0.2">
      <c r="A49" s="30" t="s">
        <v>26</v>
      </c>
      <c r="B49" s="36"/>
      <c r="C49" s="27"/>
      <c r="D49" s="15"/>
      <c r="E49" s="2"/>
      <c r="H49" s="2"/>
      <c r="I49" s="8"/>
      <c r="J49" s="9"/>
      <c r="K49" s="9"/>
      <c r="L49" s="9"/>
      <c r="M49" s="9"/>
      <c r="N49" s="2"/>
      <c r="O49" s="2"/>
    </row>
    <row r="50" spans="1:15" ht="15.75" x14ac:dyDescent="0.2">
      <c r="A50" s="30"/>
      <c r="B50" s="27"/>
      <c r="C50" s="27"/>
      <c r="D50" s="15"/>
      <c r="E50" s="2"/>
      <c r="H50" s="2"/>
      <c r="I50" s="8"/>
      <c r="J50" s="9"/>
      <c r="K50" s="9"/>
      <c r="L50" s="9"/>
      <c r="M50" s="9"/>
      <c r="N50" s="2"/>
      <c r="O50" s="2"/>
    </row>
    <row r="51" spans="1:15" ht="15.75" customHeight="1" x14ac:dyDescent="0.2">
      <c r="A51" s="129" t="s">
        <v>66</v>
      </c>
      <c r="B51" s="129"/>
      <c r="C51" s="5"/>
      <c r="D51" s="5"/>
      <c r="E51" s="2"/>
      <c r="H51" s="2"/>
      <c r="I51" s="8"/>
      <c r="J51" s="9"/>
      <c r="K51" s="9"/>
      <c r="L51" s="9"/>
      <c r="M51" s="9"/>
      <c r="N51" s="2"/>
      <c r="O51" s="2"/>
    </row>
    <row r="52" spans="1:15" ht="15" x14ac:dyDescent="0.2">
      <c r="A52" s="130" t="s">
        <v>36</v>
      </c>
      <c r="B52" s="130"/>
      <c r="C52" s="8"/>
      <c r="D52" s="8"/>
      <c r="E52" s="2"/>
      <c r="H52" s="2"/>
      <c r="I52" s="8"/>
      <c r="J52" s="9"/>
      <c r="K52" s="9"/>
      <c r="L52" s="9"/>
      <c r="M52" s="9"/>
      <c r="N52" s="2"/>
      <c r="O52" s="2"/>
    </row>
    <row r="53" spans="1:15" ht="16.5" thickBot="1" x14ac:dyDescent="0.25">
      <c r="A53" s="5"/>
      <c r="B53" s="27"/>
      <c r="C53" s="27"/>
      <c r="D53" s="15"/>
      <c r="E53" s="2"/>
      <c r="H53" s="2"/>
      <c r="I53" s="8"/>
      <c r="J53" s="9"/>
      <c r="K53" s="9"/>
      <c r="L53" s="9"/>
      <c r="M53" s="9"/>
      <c r="N53" s="2"/>
      <c r="O53" s="2"/>
    </row>
    <row r="54" spans="1:15" ht="15.75" thickBot="1" x14ac:dyDescent="0.25">
      <c r="A54" s="19" t="s">
        <v>9</v>
      </c>
      <c r="B54" s="18" t="s">
        <v>23</v>
      </c>
      <c r="C54" s="2"/>
      <c r="D54" s="2"/>
      <c r="E54" s="2"/>
      <c r="H54" s="2"/>
      <c r="J54" s="6"/>
      <c r="K54" s="6"/>
      <c r="L54" s="6"/>
      <c r="M54" s="6"/>
      <c r="N54" s="2"/>
      <c r="O54" s="2"/>
    </row>
    <row r="55" spans="1:15" ht="15.75" x14ac:dyDescent="0.25">
      <c r="A55" s="25" t="s">
        <v>10</v>
      </c>
      <c r="B55" s="110">
        <v>0.157</v>
      </c>
      <c r="C55" s="2"/>
      <c r="D55" s="49"/>
      <c r="E55" s="2"/>
      <c r="F55" s="17"/>
      <c r="G55" s="2"/>
      <c r="H55" s="2"/>
      <c r="I55" s="5"/>
      <c r="J55" s="9"/>
      <c r="K55" s="9"/>
      <c r="L55" s="9"/>
      <c r="M55" s="9"/>
      <c r="N55" s="2"/>
      <c r="O55" s="2"/>
    </row>
    <row r="56" spans="1:15" ht="15.75" x14ac:dyDescent="0.25">
      <c r="A56" s="21" t="s">
        <v>11</v>
      </c>
      <c r="B56" s="105">
        <v>0.433</v>
      </c>
      <c r="C56" s="2"/>
      <c r="D56" s="49"/>
      <c r="E56" s="2"/>
      <c r="F56" s="16"/>
      <c r="G56" s="2"/>
      <c r="H56" s="2"/>
      <c r="I56" s="1"/>
      <c r="J56" s="2"/>
      <c r="K56" s="2"/>
      <c r="L56" s="2"/>
      <c r="M56" s="2"/>
      <c r="N56" s="2"/>
      <c r="O56" s="2"/>
    </row>
    <row r="57" spans="1:15" ht="15.75" x14ac:dyDescent="0.25">
      <c r="A57" s="21" t="s">
        <v>12</v>
      </c>
      <c r="B57" s="105">
        <v>0</v>
      </c>
      <c r="C57" s="2"/>
      <c r="D57" s="49"/>
      <c r="E57" s="2"/>
      <c r="F57" s="16"/>
      <c r="G57" s="2"/>
      <c r="H57" s="2"/>
      <c r="I57" s="2"/>
      <c r="J57" s="2"/>
      <c r="K57" s="2"/>
      <c r="L57" s="2"/>
      <c r="M57" s="2"/>
      <c r="N57" s="2"/>
      <c r="O57" s="2"/>
    </row>
    <row r="58" spans="1:15" ht="15.75" x14ac:dyDescent="0.25">
      <c r="A58" s="21" t="s">
        <v>13</v>
      </c>
      <c r="B58" s="105">
        <v>0.32200000000000001</v>
      </c>
      <c r="C58" s="2"/>
      <c r="D58" s="49"/>
      <c r="E58" s="2"/>
      <c r="F58" s="16"/>
      <c r="G58" s="2"/>
      <c r="H58" s="2"/>
      <c r="I58" s="2"/>
      <c r="J58" s="2"/>
      <c r="K58" s="2"/>
      <c r="L58" s="2"/>
      <c r="M58" s="2"/>
      <c r="N58" s="2"/>
      <c r="O58" s="2"/>
    </row>
    <row r="59" spans="1:15" ht="15.75" x14ac:dyDescent="0.25">
      <c r="A59" s="21" t="s">
        <v>14</v>
      </c>
      <c r="B59" s="105">
        <v>3.0000000000000001E-3</v>
      </c>
      <c r="C59" s="2"/>
      <c r="D59" s="50"/>
      <c r="E59" s="2"/>
      <c r="F59" s="16"/>
      <c r="G59" s="2"/>
      <c r="H59" s="2"/>
      <c r="I59" s="2"/>
      <c r="J59" s="2"/>
      <c r="K59" s="2"/>
      <c r="L59" s="2"/>
      <c r="M59" s="2"/>
      <c r="N59" s="2"/>
      <c r="O59" s="2"/>
    </row>
    <row r="60" spans="1:15" ht="16.5" thickBot="1" x14ac:dyDescent="0.3">
      <c r="A60" s="26" t="s">
        <v>24</v>
      </c>
      <c r="B60" s="111">
        <v>8.4000000000000005E-2</v>
      </c>
      <c r="C60" s="2"/>
      <c r="D60" s="53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</row>
    <row r="61" spans="1:15" ht="27.75" customHeight="1" x14ac:dyDescent="0.25">
      <c r="A61" s="24" t="s">
        <v>53</v>
      </c>
      <c r="B61" s="109">
        <v>5.0000000000000001E-3</v>
      </c>
      <c r="C61" s="2"/>
      <c r="D61" s="50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</row>
    <row r="62" spans="1:15" ht="15.75" x14ac:dyDescent="0.25">
      <c r="A62" s="21" t="s">
        <v>15</v>
      </c>
      <c r="B62" s="112">
        <v>0</v>
      </c>
      <c r="C62" s="2"/>
      <c r="D62" s="50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</row>
    <row r="63" spans="1:15" ht="15.75" x14ac:dyDescent="0.25">
      <c r="A63" s="21" t="s">
        <v>16</v>
      </c>
      <c r="B63" s="106">
        <v>0</v>
      </c>
      <c r="C63" s="2"/>
      <c r="D63" s="50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</row>
    <row r="64" spans="1:15" ht="15.75" x14ac:dyDescent="0.25">
      <c r="A64" s="21" t="s">
        <v>17</v>
      </c>
      <c r="B64" s="106">
        <v>8.0000000000000002E-3</v>
      </c>
      <c r="C64" s="2"/>
      <c r="D64" s="50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</row>
    <row r="65" spans="1:15" ht="15.75" x14ac:dyDescent="0.25">
      <c r="A65" s="21" t="s">
        <v>18</v>
      </c>
      <c r="B65" s="106">
        <v>4.0000000000000001E-3</v>
      </c>
      <c r="C65" s="2"/>
      <c r="D65" s="50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</row>
    <row r="66" spans="1:15" ht="15.75" x14ac:dyDescent="0.25">
      <c r="A66" s="21" t="s">
        <v>19</v>
      </c>
      <c r="B66" s="106">
        <v>0</v>
      </c>
      <c r="C66" s="2"/>
      <c r="D66" s="50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</row>
    <row r="67" spans="1:15" ht="15.75" x14ac:dyDescent="0.25">
      <c r="A67" s="21" t="s">
        <v>37</v>
      </c>
      <c r="B67" s="106">
        <v>2.5000000000000001E-2</v>
      </c>
      <c r="C67" s="2"/>
      <c r="D67" s="50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</row>
    <row r="68" spans="1:15" ht="15.75" x14ac:dyDescent="0.25">
      <c r="A68" s="22" t="s">
        <v>20</v>
      </c>
      <c r="B68" s="106">
        <v>2E-3</v>
      </c>
      <c r="C68" s="2"/>
      <c r="D68" s="50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</row>
    <row r="69" spans="1:15" ht="16.5" thickBot="1" x14ac:dyDescent="0.3">
      <c r="A69" s="23" t="s">
        <v>21</v>
      </c>
      <c r="B69" s="107">
        <v>3.9E-2</v>
      </c>
      <c r="C69" s="2"/>
      <c r="D69" s="5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</row>
    <row r="70" spans="1:15" ht="16.5" thickBot="1" x14ac:dyDescent="0.3">
      <c r="A70" s="20" t="s">
        <v>22</v>
      </c>
      <c r="B70" s="108">
        <v>1</v>
      </c>
      <c r="C70" s="2"/>
      <c r="D70" s="5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</row>
    <row r="71" spans="1:15" ht="15" x14ac:dyDescent="0.2">
      <c r="A71" s="35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</row>
    <row r="72" spans="1:15" ht="15.75" x14ac:dyDescent="0.2">
      <c r="A72" s="30"/>
      <c r="B72" s="49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</row>
    <row r="73" spans="1:15" ht="15.75" x14ac:dyDescent="0.2">
      <c r="A73" s="30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</row>
    <row r="74" spans="1:15" ht="15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</row>
    <row r="75" spans="1:15" ht="15" x14ac:dyDescent="0.2">
      <c r="F75">
        <v>0</v>
      </c>
      <c r="M75" s="2"/>
      <c r="N75" s="2"/>
      <c r="O75" s="2"/>
    </row>
    <row r="76" spans="1:15" ht="15" x14ac:dyDescent="0.2">
      <c r="M76" s="2"/>
      <c r="N76" s="2"/>
      <c r="O76" s="2"/>
    </row>
    <row r="77" spans="1:15" ht="15" x14ac:dyDescent="0.2">
      <c r="M77" s="2"/>
      <c r="N77" s="2"/>
      <c r="O77" s="2"/>
    </row>
    <row r="78" spans="1:15" ht="15" x14ac:dyDescent="0.2">
      <c r="M78" s="2"/>
      <c r="N78" s="2"/>
      <c r="O78" s="2"/>
    </row>
    <row r="79" spans="1:15" ht="15" x14ac:dyDescent="0.2">
      <c r="M79" s="2"/>
      <c r="N79" s="2"/>
      <c r="O79" s="2"/>
    </row>
    <row r="80" spans="1:15" ht="15" x14ac:dyDescent="0.2">
      <c r="M80" s="2"/>
      <c r="N80" s="2"/>
      <c r="O80" s="2"/>
    </row>
    <row r="81" spans="1:15" ht="15" x14ac:dyDescent="0.2">
      <c r="M81" s="2"/>
      <c r="N81" s="2"/>
      <c r="O81" s="2"/>
    </row>
    <row r="82" spans="1:15" ht="15" x14ac:dyDescent="0.2">
      <c r="M82" s="2"/>
      <c r="N82" s="2"/>
      <c r="O82" s="2"/>
    </row>
    <row r="83" spans="1:15" ht="15" x14ac:dyDescent="0.2">
      <c r="M83" s="2"/>
      <c r="N83" s="2"/>
      <c r="O83" s="2"/>
    </row>
    <row r="84" spans="1:15" ht="15" x14ac:dyDescent="0.2">
      <c r="M84" s="2"/>
      <c r="N84" s="2"/>
      <c r="O84" s="2"/>
    </row>
    <row r="85" spans="1:15" ht="15" x14ac:dyDescent="0.2">
      <c r="M85" s="2"/>
      <c r="N85" s="2"/>
      <c r="O85" s="2"/>
    </row>
    <row r="86" spans="1:15" ht="15" x14ac:dyDescent="0.2">
      <c r="M86" s="2"/>
      <c r="N86" s="2"/>
      <c r="O86" s="2"/>
    </row>
    <row r="87" spans="1:15" ht="15" x14ac:dyDescent="0.2">
      <c r="M87" s="2"/>
      <c r="N87" s="2"/>
      <c r="O87" s="2"/>
    </row>
    <row r="88" spans="1:15" ht="15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</row>
    <row r="89" spans="1:15" ht="15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</row>
    <row r="90" spans="1:15" ht="15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</row>
    <row r="91" spans="1:15" ht="15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</row>
    <row r="92" spans="1:15" ht="15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</row>
    <row r="93" spans="1:15" ht="15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</row>
    <row r="94" spans="1:15" ht="15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</row>
    <row r="95" spans="1:15" ht="15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</row>
    <row r="96" spans="1:15" ht="15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</row>
    <row r="97" spans="1:15" ht="15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</row>
    <row r="98" spans="1:15" ht="15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</row>
    <row r="99" spans="1:15" ht="15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</row>
    <row r="100" spans="1:15" ht="15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</row>
    <row r="101" spans="1:15" ht="15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</row>
    <row r="102" spans="1:15" ht="15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</row>
    <row r="103" spans="1:15" ht="15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</row>
    <row r="104" spans="1:15" ht="15" x14ac:dyDescent="0.2">
      <c r="F104" s="2"/>
    </row>
    <row r="105" spans="1:15" ht="15" x14ac:dyDescent="0.2">
      <c r="F105" s="2"/>
    </row>
  </sheetData>
  <mergeCells count="6">
    <mergeCell ref="A51:B51"/>
    <mergeCell ref="A52:B52"/>
    <mergeCell ref="A1:D1"/>
    <mergeCell ref="A2:D2"/>
    <mergeCell ref="A5:D5"/>
    <mergeCell ref="A4:D4"/>
  </mergeCells>
  <phoneticPr fontId="7" type="noConversion"/>
  <pageMargins left="0.7" right="0.5" top="0.5" bottom="0.65" header="0.25" footer="0.4"/>
  <pageSetup scale="60" fitToHeight="0" orientation="landscape" r:id="rId1"/>
  <headerFooter alignWithMargins="0">
    <oddFooter>&amp;L&amp;F</oddFooter>
  </headerFooter>
  <rowBreaks count="2" manualBreakCount="2">
    <brk id="49" max="16383" man="1"/>
    <brk id="7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6"/>
  <sheetViews>
    <sheetView workbookViewId="0">
      <selection activeCell="A4" sqref="A4:D4"/>
    </sheetView>
  </sheetViews>
  <sheetFormatPr defaultColWidth="9.140625" defaultRowHeight="12.75" x14ac:dyDescent="0.2"/>
  <cols>
    <col min="1" max="1" width="72.7109375" style="62" customWidth="1"/>
    <col min="2" max="2" width="20.85546875" style="62" customWidth="1"/>
    <col min="3" max="3" width="20.5703125" style="62" customWidth="1"/>
    <col min="4" max="4" width="19.42578125" style="62" customWidth="1"/>
    <col min="5" max="5" width="3.140625" style="62" customWidth="1"/>
    <col min="6" max="6" width="10.85546875" style="62" customWidth="1"/>
    <col min="7" max="7" width="12.140625" style="62" customWidth="1"/>
    <col min="8" max="16384" width="9.140625" style="62"/>
  </cols>
  <sheetData>
    <row r="1" spans="1:14" ht="15.75" x14ac:dyDescent="0.25">
      <c r="A1" s="131" t="s">
        <v>55</v>
      </c>
      <c r="B1" s="131"/>
      <c r="C1" s="131"/>
      <c r="D1" s="131"/>
    </row>
    <row r="2" spans="1:14" ht="15.75" x14ac:dyDescent="0.25">
      <c r="A2" s="131" t="s">
        <v>28</v>
      </c>
      <c r="B2" s="131"/>
      <c r="C2" s="131"/>
      <c r="D2" s="131"/>
    </row>
    <row r="3" spans="1:14" ht="5.25" customHeight="1" x14ac:dyDescent="0.2"/>
    <row r="4" spans="1:14" ht="18" customHeight="1" x14ac:dyDescent="0.25">
      <c r="A4" s="128" t="s">
        <v>68</v>
      </c>
      <c r="B4" s="128"/>
      <c r="C4" s="128"/>
      <c r="D4" s="128"/>
      <c r="H4" s="63"/>
      <c r="I4" s="63"/>
    </row>
    <row r="5" spans="1:14" ht="9" customHeight="1" x14ac:dyDescent="0.25">
      <c r="A5" s="132"/>
      <c r="B5" s="132"/>
      <c r="C5" s="132"/>
      <c r="D5" s="132"/>
      <c r="E5" s="64"/>
      <c r="H5" s="64"/>
      <c r="I5" s="64"/>
      <c r="J5" s="64"/>
      <c r="K5" s="64"/>
      <c r="L5" s="64"/>
      <c r="M5" s="64"/>
      <c r="N5" s="64"/>
    </row>
    <row r="6" spans="1:14" ht="54" customHeight="1" x14ac:dyDescent="0.25">
      <c r="A6" s="65"/>
      <c r="B6" s="66" t="s">
        <v>56</v>
      </c>
      <c r="C6" s="67" t="s">
        <v>57</v>
      </c>
      <c r="D6" s="67" t="s">
        <v>58</v>
      </c>
      <c r="E6" s="64"/>
      <c r="H6" s="64"/>
      <c r="I6" s="68"/>
      <c r="J6" s="68"/>
      <c r="K6" s="64"/>
      <c r="L6" s="64"/>
      <c r="M6" s="64"/>
      <c r="N6" s="64"/>
    </row>
    <row r="7" spans="1:14" ht="15.75" x14ac:dyDescent="0.2">
      <c r="A7" s="69" t="s">
        <v>0</v>
      </c>
      <c r="B7" s="70">
        <f>'Current Month '!B7-'Previous Month '!B7</f>
        <v>34</v>
      </c>
      <c r="C7" s="70">
        <f>'Current Month '!C7-'Previous Month '!C7</f>
        <v>-15</v>
      </c>
      <c r="D7" s="70">
        <f>'Current Month '!D7-'Previous Month '!D7</f>
        <v>19</v>
      </c>
      <c r="E7" s="64"/>
      <c r="H7" s="64"/>
      <c r="I7" s="71"/>
      <c r="J7" s="72"/>
      <c r="K7" s="72"/>
      <c r="L7" s="72"/>
      <c r="M7" s="64"/>
      <c r="N7" s="64"/>
    </row>
    <row r="8" spans="1:14" ht="16.5" thickBot="1" x14ac:dyDescent="0.25">
      <c r="A8" s="73" t="s">
        <v>6</v>
      </c>
      <c r="B8" s="70">
        <f>'Current Month '!B8-'Previous Month '!B8</f>
        <v>-277</v>
      </c>
      <c r="C8" s="70">
        <f>'Current Month '!C8-'Previous Month '!C8</f>
        <v>5</v>
      </c>
      <c r="D8" s="70">
        <f>'Current Month '!D8-'Previous Month '!D8</f>
        <v>-272</v>
      </c>
      <c r="E8" s="64"/>
      <c r="H8" s="64"/>
      <c r="J8" s="74"/>
      <c r="K8" s="74"/>
      <c r="L8" s="74"/>
      <c r="M8" s="64"/>
      <c r="N8" s="64"/>
    </row>
    <row r="9" spans="1:14" ht="15.75" x14ac:dyDescent="0.2">
      <c r="A9" s="75" t="s">
        <v>5</v>
      </c>
      <c r="B9" s="70">
        <f>'Current Month '!B9-'Previous Month '!B9</f>
        <v>-243</v>
      </c>
      <c r="C9" s="70">
        <f>'Current Month '!C9-'Previous Month '!C9</f>
        <v>-10</v>
      </c>
      <c r="D9" s="70">
        <f>'Current Month '!D9-'Previous Month '!D9</f>
        <v>-253</v>
      </c>
      <c r="E9" s="64"/>
      <c r="H9" s="64"/>
      <c r="I9" s="76"/>
      <c r="J9" s="76"/>
      <c r="K9" s="76"/>
      <c r="L9" s="76"/>
      <c r="M9" s="64"/>
      <c r="N9" s="64"/>
    </row>
    <row r="10" spans="1:14" ht="15.75" x14ac:dyDescent="0.2">
      <c r="A10" s="71"/>
      <c r="B10" s="77"/>
      <c r="C10" s="77"/>
      <c r="D10" s="77"/>
      <c r="E10" s="64"/>
      <c r="H10" s="64"/>
      <c r="I10" s="76"/>
      <c r="J10" s="76"/>
      <c r="K10" s="76"/>
      <c r="L10" s="76"/>
      <c r="M10" s="64"/>
      <c r="N10" s="64"/>
    </row>
    <row r="11" spans="1:14" ht="15.75" x14ac:dyDescent="0.2">
      <c r="A11" s="71"/>
      <c r="B11" s="77"/>
      <c r="C11" s="77"/>
      <c r="D11" s="77"/>
      <c r="E11" s="64"/>
      <c r="H11" s="64"/>
      <c r="I11" s="76"/>
      <c r="J11" s="76"/>
      <c r="K11" s="76"/>
      <c r="L11" s="76"/>
      <c r="M11" s="64"/>
      <c r="N11" s="64"/>
    </row>
    <row r="12" spans="1:14" ht="15.75" x14ac:dyDescent="0.2">
      <c r="A12" s="69" t="s">
        <v>30</v>
      </c>
      <c r="B12" s="70">
        <f>'Current Month '!B12-'Previous Month '!B12</f>
        <v>-6065931</v>
      </c>
      <c r="C12" s="70">
        <f>'Current Month '!C12-'Previous Month '!C12</f>
        <v>-10816834</v>
      </c>
      <c r="D12" s="70">
        <f>'Current Month '!D12-'Previous Month '!D12</f>
        <v>-16882765</v>
      </c>
      <c r="E12" s="64"/>
      <c r="H12" s="64"/>
      <c r="I12" s="76"/>
      <c r="J12" s="76"/>
      <c r="K12" s="76"/>
      <c r="L12" s="76"/>
      <c r="M12" s="64"/>
      <c r="N12" s="64"/>
    </row>
    <row r="13" spans="1:14" ht="16.5" thickBot="1" x14ac:dyDescent="0.25">
      <c r="A13" s="73" t="s">
        <v>31</v>
      </c>
      <c r="B13" s="70">
        <f>'Current Month '!B13-'Previous Month '!B13</f>
        <v>-64345421</v>
      </c>
      <c r="C13" s="70">
        <f>'Current Month '!C13-'Previous Month '!C13</f>
        <v>-5966012</v>
      </c>
      <c r="D13" s="70">
        <f>'Current Month '!D13-'Previous Month '!D13</f>
        <v>-70311433</v>
      </c>
      <c r="E13" s="64"/>
      <c r="H13" s="64"/>
      <c r="I13" s="76"/>
      <c r="J13" s="76"/>
      <c r="K13" s="76"/>
      <c r="L13" s="76"/>
      <c r="M13" s="64"/>
      <c r="N13" s="64"/>
    </row>
    <row r="14" spans="1:14" ht="15.75" x14ac:dyDescent="0.2">
      <c r="A14" s="75" t="s">
        <v>32</v>
      </c>
      <c r="B14" s="70">
        <f>'Current Month '!B14-'Previous Month '!B14</f>
        <v>-70411352</v>
      </c>
      <c r="C14" s="70">
        <f>'Current Month '!C14-'Previous Month '!C14</f>
        <v>-16782846</v>
      </c>
      <c r="D14" s="70">
        <f>'Current Month '!D14-'Previous Month '!D14</f>
        <v>-87194198</v>
      </c>
      <c r="E14" s="64"/>
      <c r="H14" s="64"/>
      <c r="I14" s="76"/>
      <c r="J14" s="76"/>
      <c r="K14" s="76"/>
      <c r="L14" s="76"/>
      <c r="M14" s="64"/>
      <c r="N14" s="64"/>
    </row>
    <row r="15" spans="1:14" ht="15.75" customHeight="1" x14ac:dyDescent="0.2">
      <c r="B15" s="78"/>
      <c r="C15" s="78"/>
      <c r="D15" s="78"/>
    </row>
    <row r="16" spans="1:14" ht="15.75" x14ac:dyDescent="0.25">
      <c r="A16" s="79"/>
      <c r="B16" s="80"/>
      <c r="C16" s="80"/>
      <c r="D16" s="80"/>
      <c r="E16" s="64"/>
      <c r="H16" s="64"/>
      <c r="I16" s="71"/>
      <c r="J16" s="72"/>
      <c r="K16" s="72"/>
      <c r="L16" s="72"/>
      <c r="M16" s="64"/>
      <c r="N16" s="64"/>
    </row>
    <row r="17" spans="1:14" ht="15.75" x14ac:dyDescent="0.2">
      <c r="A17" s="69" t="s">
        <v>1</v>
      </c>
      <c r="B17" s="70">
        <f>'Current Month '!B17-'Previous Month '!B17</f>
        <v>0.21699999999999875</v>
      </c>
      <c r="C17" s="70">
        <f>'Current Month '!C17-'Previous Month '!C17</f>
        <v>0</v>
      </c>
      <c r="D17" s="70">
        <f>'Current Month '!D17-'Previous Month '!D17</f>
        <v>0.21699999999999875</v>
      </c>
      <c r="E17" s="64"/>
      <c r="H17" s="64"/>
      <c r="J17" s="74"/>
      <c r="K17" s="74"/>
      <c r="L17" s="74"/>
      <c r="M17" s="64"/>
      <c r="N17" s="64"/>
    </row>
    <row r="18" spans="1:14" ht="16.5" thickBot="1" x14ac:dyDescent="0.25">
      <c r="A18" s="73" t="s">
        <v>8</v>
      </c>
      <c r="B18" s="70">
        <f>'Current Month '!B18-'Previous Month '!B18</f>
        <v>-6.2000000000011823E-2</v>
      </c>
      <c r="C18" s="70">
        <f>'Current Month '!C18-'Previous Month '!C18</f>
        <v>0</v>
      </c>
      <c r="D18" s="70">
        <f>'Current Month '!D18-'Previous Month '!D18</f>
        <v>-6.2000000000011823E-2</v>
      </c>
      <c r="E18" s="64"/>
      <c r="H18" s="64"/>
      <c r="I18" s="71"/>
      <c r="J18" s="76"/>
      <c r="K18" s="76"/>
      <c r="L18" s="76"/>
      <c r="M18" s="64"/>
      <c r="N18" s="64"/>
    </row>
    <row r="19" spans="1:14" ht="15.75" x14ac:dyDescent="0.2">
      <c r="A19" s="75" t="s">
        <v>7</v>
      </c>
      <c r="B19" s="70">
        <f>'Current Month '!B19-'Previous Month '!B19</f>
        <v>0.15499999999997272</v>
      </c>
      <c r="C19" s="70">
        <f>'Current Month '!C19-'Previous Month '!C19</f>
        <v>0</v>
      </c>
      <c r="D19" s="70">
        <f>'Current Month '!D19-'Previous Month '!D19</f>
        <v>0.15499999999997272</v>
      </c>
      <c r="E19" s="64"/>
      <c r="H19" s="64"/>
      <c r="I19" s="71"/>
      <c r="J19" s="72"/>
      <c r="K19" s="72"/>
      <c r="L19" s="72"/>
      <c r="M19" s="64"/>
      <c r="N19" s="64"/>
    </row>
    <row r="20" spans="1:14" ht="15.75" x14ac:dyDescent="0.2">
      <c r="A20" s="71"/>
      <c r="B20" s="80"/>
      <c r="C20" s="80"/>
      <c r="D20" s="80"/>
      <c r="E20" s="64"/>
      <c r="H20" s="64"/>
      <c r="I20" s="71"/>
      <c r="J20" s="72"/>
      <c r="K20" s="72"/>
      <c r="L20" s="72"/>
      <c r="M20" s="64"/>
      <c r="N20" s="64"/>
    </row>
    <row r="21" spans="1:14" ht="15.75" customHeight="1" x14ac:dyDescent="0.2">
      <c r="A21" s="64"/>
      <c r="B21" s="80"/>
      <c r="C21" s="80"/>
      <c r="D21" s="80"/>
      <c r="E21" s="64"/>
      <c r="H21" s="64"/>
      <c r="J21" s="72"/>
      <c r="K21" s="72"/>
      <c r="L21" s="81"/>
      <c r="M21" s="64"/>
      <c r="N21" s="64"/>
    </row>
    <row r="22" spans="1:14" ht="15.75" x14ac:dyDescent="0.2">
      <c r="A22" s="69" t="s">
        <v>29</v>
      </c>
      <c r="B22" s="70">
        <f>'Current Month '!B22-'Previous Month '!B22</f>
        <v>0</v>
      </c>
      <c r="C22" s="70">
        <f>'Current Month '!C22-'Previous Month '!C22</f>
        <v>0</v>
      </c>
      <c r="D22" s="70">
        <f>'Current Month '!D22-'Previous Month '!D22</f>
        <v>0</v>
      </c>
      <c r="E22" s="64"/>
      <c r="H22" s="64"/>
      <c r="I22" s="71"/>
      <c r="J22" s="76"/>
      <c r="K22" s="72"/>
      <c r="L22" s="76"/>
      <c r="M22" s="64"/>
      <c r="N22" s="64"/>
    </row>
    <row r="23" spans="1:14" ht="16.5" thickBot="1" x14ac:dyDescent="0.25">
      <c r="A23" s="82"/>
      <c r="B23" s="83"/>
      <c r="C23" s="83"/>
      <c r="D23" s="83"/>
      <c r="E23" s="64"/>
      <c r="H23" s="64"/>
      <c r="I23" s="71"/>
      <c r="J23" s="72"/>
      <c r="K23" s="72"/>
      <c r="L23" s="72"/>
      <c r="M23" s="64"/>
      <c r="N23" s="64"/>
    </row>
    <row r="24" spans="1:14" ht="15.75" x14ac:dyDescent="0.2">
      <c r="A24" s="84" t="s">
        <v>27</v>
      </c>
      <c r="B24" s="80"/>
      <c r="C24" s="80"/>
      <c r="D24" s="80"/>
      <c r="E24" s="64"/>
      <c r="H24" s="64"/>
      <c r="I24" s="71"/>
      <c r="J24" s="72"/>
      <c r="K24" s="72"/>
      <c r="L24" s="72"/>
      <c r="M24" s="64"/>
      <c r="N24" s="64"/>
    </row>
    <row r="25" spans="1:14" ht="47.25" x14ac:dyDescent="0.25">
      <c r="A25" s="85" t="s">
        <v>25</v>
      </c>
      <c r="B25" s="86" t="s">
        <v>56</v>
      </c>
      <c r="C25" s="86" t="s">
        <v>57</v>
      </c>
      <c r="D25" s="86" t="s">
        <v>58</v>
      </c>
      <c r="E25" s="64"/>
      <c r="H25" s="64"/>
      <c r="I25" s="76"/>
      <c r="J25" s="76"/>
      <c r="K25" s="76"/>
      <c r="L25" s="76"/>
      <c r="M25" s="64"/>
      <c r="N25" s="64"/>
    </row>
    <row r="26" spans="1:14" ht="15.75" x14ac:dyDescent="0.2">
      <c r="A26" s="69" t="s">
        <v>60</v>
      </c>
      <c r="B26" s="70">
        <f>'Current Month '!B26-'Previous Month '!B26</f>
        <v>17818837</v>
      </c>
      <c r="C26" s="70">
        <f>'Current Month '!C26-'Previous Month '!C26</f>
        <v>276407077</v>
      </c>
      <c r="D26" s="70">
        <f>'Current Month '!D26-'Previous Month '!D26</f>
        <v>294225914</v>
      </c>
      <c r="E26" s="64"/>
      <c r="H26" s="64"/>
      <c r="I26" s="76"/>
      <c r="J26" s="76"/>
      <c r="K26" s="76"/>
      <c r="L26" s="76"/>
      <c r="M26" s="64"/>
      <c r="N26" s="64"/>
    </row>
    <row r="27" spans="1:14" ht="16.5" thickBot="1" x14ac:dyDescent="0.25">
      <c r="A27" s="73" t="s">
        <v>61</v>
      </c>
      <c r="B27" s="70">
        <f>'Current Month '!B27-'Previous Month '!B27</f>
        <v>196420862</v>
      </c>
      <c r="C27" s="70">
        <f>'Current Month '!C27-'Previous Month '!C27</f>
        <v>140245614</v>
      </c>
      <c r="D27" s="70">
        <f>'Current Month '!D27-'Previous Month '!D27</f>
        <v>336666476</v>
      </c>
      <c r="E27" s="64"/>
      <c r="H27" s="64"/>
      <c r="I27" s="76"/>
      <c r="J27" s="76"/>
      <c r="K27" s="76"/>
      <c r="L27" s="76"/>
      <c r="M27" s="64"/>
      <c r="N27" s="64"/>
    </row>
    <row r="28" spans="1:14" ht="15.75" x14ac:dyDescent="0.2">
      <c r="A28" s="75" t="s">
        <v>62</v>
      </c>
      <c r="B28" s="70">
        <f>'Current Month '!B28-'Previous Month '!B28</f>
        <v>214239699</v>
      </c>
      <c r="C28" s="70">
        <f>'Current Month '!C28-'Previous Month '!C28</f>
        <v>416652691</v>
      </c>
      <c r="D28" s="70">
        <f>'Current Month '!D28-'Previous Month '!D28</f>
        <v>630892390</v>
      </c>
      <c r="E28" s="64"/>
      <c r="H28" s="64"/>
      <c r="I28" s="76"/>
      <c r="J28" s="76"/>
      <c r="K28" s="76"/>
      <c r="L28" s="76"/>
      <c r="M28" s="64"/>
      <c r="N28" s="64"/>
    </row>
    <row r="29" spans="1:14" ht="15.75" x14ac:dyDescent="0.2">
      <c r="A29" s="71"/>
      <c r="B29" s="77"/>
      <c r="C29" s="87"/>
      <c r="D29" s="77"/>
      <c r="E29" s="64"/>
      <c r="H29" s="64"/>
      <c r="I29" s="76"/>
      <c r="J29" s="76"/>
      <c r="K29" s="76"/>
      <c r="L29" s="76"/>
      <c r="M29" s="64"/>
      <c r="N29" s="64"/>
    </row>
    <row r="30" spans="1:14" ht="15.75" x14ac:dyDescent="0.2">
      <c r="A30" s="69" t="s">
        <v>35</v>
      </c>
      <c r="B30" s="70">
        <f>'Current Month '!B30-'Previous Month '!B30</f>
        <v>-874708</v>
      </c>
      <c r="C30" s="70">
        <f>'Current Month '!C30-'Previous Month '!C30</f>
        <v>4112617</v>
      </c>
      <c r="D30" s="70">
        <f>'Current Month '!D30-'Previous Month '!D30</f>
        <v>3237909</v>
      </c>
      <c r="E30" s="64"/>
      <c r="H30" s="64"/>
      <c r="I30" s="76"/>
      <c r="J30" s="76"/>
      <c r="K30" s="76"/>
      <c r="L30" s="76"/>
      <c r="M30" s="64"/>
      <c r="N30" s="64"/>
    </row>
    <row r="31" spans="1:14" ht="16.5" thickBot="1" x14ac:dyDescent="0.25">
      <c r="A31" s="73" t="s">
        <v>33</v>
      </c>
      <c r="B31" s="70">
        <f>'Current Month '!B31-'Previous Month '!B31</f>
        <v>5365766</v>
      </c>
      <c r="C31" s="70">
        <f>'Current Month '!C31-'Previous Month '!C31</f>
        <v>2308222</v>
      </c>
      <c r="D31" s="70">
        <f>'Current Month '!D31-'Previous Month '!D31</f>
        <v>7673988</v>
      </c>
      <c r="E31" s="64"/>
      <c r="H31" s="64"/>
      <c r="I31" s="76"/>
      <c r="J31" s="76"/>
      <c r="K31" s="76"/>
      <c r="L31" s="76"/>
      <c r="M31" s="64"/>
      <c r="N31" s="64"/>
    </row>
    <row r="32" spans="1:14" ht="15.75" x14ac:dyDescent="0.2">
      <c r="A32" s="75" t="s">
        <v>34</v>
      </c>
      <c r="B32" s="70">
        <f>'Current Month '!B32-'Previous Month '!B32</f>
        <v>4491058</v>
      </c>
      <c r="C32" s="70">
        <f>'Current Month '!C32-'Previous Month '!C32</f>
        <v>6420839</v>
      </c>
      <c r="D32" s="70">
        <f>'Current Month '!D32-'Previous Month '!D32</f>
        <v>10911897</v>
      </c>
      <c r="E32" s="64"/>
      <c r="H32" s="64"/>
      <c r="I32" s="76"/>
      <c r="J32" s="76"/>
      <c r="K32" s="76"/>
      <c r="L32" s="76"/>
      <c r="M32" s="64"/>
      <c r="N32" s="64"/>
    </row>
    <row r="33" spans="1:14" ht="15.75" x14ac:dyDescent="0.2">
      <c r="A33" s="71"/>
      <c r="B33" s="88"/>
      <c r="C33" s="88"/>
      <c r="D33" s="89"/>
      <c r="E33" s="64"/>
      <c r="F33" s="90"/>
      <c r="H33" s="64"/>
      <c r="I33" s="76"/>
      <c r="J33" s="76"/>
      <c r="K33" s="76"/>
      <c r="L33" s="76"/>
      <c r="M33" s="64"/>
      <c r="N33" s="64"/>
    </row>
    <row r="34" spans="1:14" customFormat="1" ht="15.75" x14ac:dyDescent="0.2">
      <c r="A34" s="30"/>
      <c r="B34" s="57"/>
      <c r="C34" s="57"/>
      <c r="D34" s="54"/>
      <c r="E34" s="4"/>
      <c r="H34" s="4"/>
      <c r="I34" s="8"/>
      <c r="J34" s="8"/>
      <c r="K34" s="8"/>
      <c r="L34" s="8"/>
      <c r="M34" s="4"/>
      <c r="N34" s="4"/>
    </row>
    <row r="35" spans="1:14" ht="15" x14ac:dyDescent="0.2">
      <c r="F35" s="64"/>
    </row>
    <row r="36" spans="1:14" ht="15" x14ac:dyDescent="0.2">
      <c r="F36" s="64"/>
    </row>
  </sheetData>
  <mergeCells count="4">
    <mergeCell ref="A1:D1"/>
    <mergeCell ref="A2:D2"/>
    <mergeCell ref="A4:D4"/>
    <mergeCell ref="A5:D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40"/>
  <sheetViews>
    <sheetView workbookViewId="0">
      <selection activeCell="A4" sqref="A4:D4"/>
    </sheetView>
  </sheetViews>
  <sheetFormatPr defaultColWidth="9.140625" defaultRowHeight="12.75" x14ac:dyDescent="0.2"/>
  <cols>
    <col min="1" max="1" width="82.140625" style="62" customWidth="1"/>
    <col min="2" max="2" width="20.85546875" style="62" customWidth="1"/>
    <col min="3" max="3" width="20.5703125" style="62" customWidth="1"/>
    <col min="4" max="4" width="19.42578125" style="62" customWidth="1"/>
    <col min="5" max="5" width="3.140625" style="62" customWidth="1"/>
    <col min="6" max="6" width="10.85546875" style="62" customWidth="1"/>
    <col min="7" max="7" width="12.140625" style="62" customWidth="1"/>
    <col min="8" max="16384" width="9.140625" style="62"/>
  </cols>
  <sheetData>
    <row r="1" spans="1:14" ht="15.75" x14ac:dyDescent="0.25">
      <c r="A1" s="131" t="s">
        <v>55</v>
      </c>
      <c r="B1" s="131"/>
      <c r="C1" s="131"/>
      <c r="D1" s="131"/>
    </row>
    <row r="2" spans="1:14" ht="15.75" x14ac:dyDescent="0.25">
      <c r="A2" s="131" t="s">
        <v>28</v>
      </c>
      <c r="B2" s="131"/>
      <c r="C2" s="131"/>
      <c r="D2" s="131"/>
    </row>
    <row r="3" spans="1:14" ht="5.25" customHeight="1" x14ac:dyDescent="0.2"/>
    <row r="4" spans="1:14" ht="18" customHeight="1" x14ac:dyDescent="0.25">
      <c r="A4" s="128" t="s">
        <v>68</v>
      </c>
      <c r="B4" s="128"/>
      <c r="C4" s="128"/>
      <c r="D4" s="128"/>
      <c r="H4" s="63"/>
      <c r="I4" s="63"/>
    </row>
    <row r="5" spans="1:14" ht="9" customHeight="1" x14ac:dyDescent="0.25">
      <c r="A5" s="132"/>
      <c r="B5" s="132"/>
      <c r="C5" s="132"/>
      <c r="D5" s="132"/>
      <c r="E5" s="64"/>
      <c r="H5" s="64"/>
      <c r="I5" s="64"/>
      <c r="J5" s="64"/>
      <c r="K5" s="64"/>
      <c r="L5" s="64"/>
      <c r="M5" s="64"/>
      <c r="N5" s="64"/>
    </row>
    <row r="6" spans="1:14" ht="54" customHeight="1" x14ac:dyDescent="0.25">
      <c r="A6" s="65"/>
      <c r="B6" s="66" t="s">
        <v>56</v>
      </c>
      <c r="C6" s="67" t="s">
        <v>57</v>
      </c>
      <c r="D6" s="67" t="s">
        <v>58</v>
      </c>
      <c r="E6" s="64"/>
      <c r="H6" s="64"/>
      <c r="I6" s="68"/>
      <c r="J6" s="68"/>
      <c r="K6" s="64"/>
      <c r="L6" s="64"/>
      <c r="M6" s="64"/>
      <c r="N6" s="64"/>
    </row>
    <row r="7" spans="1:14" ht="15.75" x14ac:dyDescent="0.2">
      <c r="A7" s="69" t="s">
        <v>0</v>
      </c>
      <c r="B7" s="91">
        <f>Difference!B7/'Previous Month '!B7</f>
        <v>1.2793016518041916E-3</v>
      </c>
      <c r="C7" s="91">
        <f>Difference!C7/'Previous Month '!C7</f>
        <v>-1.2965684155933962E-3</v>
      </c>
      <c r="D7" s="91">
        <f>Difference!D7/'Previous Month '!D7</f>
        <v>4.9808630000524299E-4</v>
      </c>
      <c r="E7" s="64"/>
      <c r="H7" s="64"/>
      <c r="I7" s="71"/>
      <c r="J7" s="72"/>
      <c r="K7" s="72"/>
      <c r="L7" s="72"/>
      <c r="M7" s="64"/>
      <c r="N7" s="64"/>
    </row>
    <row r="8" spans="1:14" ht="16.5" thickBot="1" x14ac:dyDescent="0.25">
      <c r="A8" s="73" t="s">
        <v>6</v>
      </c>
      <c r="B8" s="91">
        <f>Difference!B8/'Previous Month '!B8</f>
        <v>-9.86418056079825E-4</v>
      </c>
      <c r="C8" s="91">
        <f>Difference!C8/'Previous Month '!C8</f>
        <v>1.8698578908002991E-4</v>
      </c>
      <c r="D8" s="91">
        <f>Difference!D8/'Previous Month '!D8</f>
        <v>-8.843975366927434E-4</v>
      </c>
      <c r="E8" s="64"/>
      <c r="H8" s="64"/>
      <c r="J8" s="74"/>
      <c r="K8" s="74"/>
      <c r="L8" s="74"/>
      <c r="M8" s="64"/>
      <c r="N8" s="64"/>
    </row>
    <row r="9" spans="1:14" ht="15.75" x14ac:dyDescent="0.2">
      <c r="A9" s="75" t="s">
        <v>5</v>
      </c>
      <c r="B9" s="91">
        <f>Difference!B9/'Previous Month '!B9</f>
        <v>-7.9052412074523978E-4</v>
      </c>
      <c r="C9" s="91">
        <f>Difference!C9/'Previous Month '!C9</f>
        <v>-2.6103526586441827E-4</v>
      </c>
      <c r="D9" s="91">
        <f>Difference!D9/'Previous Month '!D9</f>
        <v>-7.3184842348857386E-4</v>
      </c>
      <c r="E9" s="64"/>
      <c r="F9" s="62" t="s">
        <v>59</v>
      </c>
      <c r="H9" s="64"/>
      <c r="I9" s="76"/>
      <c r="J9" s="76"/>
      <c r="K9" s="76"/>
      <c r="L9" s="76"/>
      <c r="M9" s="64"/>
      <c r="N9" s="64"/>
    </row>
    <row r="10" spans="1:14" ht="15.75" x14ac:dyDescent="0.2">
      <c r="A10" s="71"/>
      <c r="B10" s="77"/>
      <c r="C10" s="77"/>
      <c r="D10" s="77"/>
      <c r="E10" s="64"/>
      <c r="H10" s="64"/>
      <c r="I10" s="76"/>
      <c r="J10" s="76"/>
      <c r="K10" s="76"/>
      <c r="L10" s="76"/>
      <c r="M10" s="64"/>
      <c r="N10" s="64"/>
    </row>
    <row r="11" spans="1:14" ht="15.75" x14ac:dyDescent="0.2">
      <c r="A11" s="71"/>
      <c r="B11" s="77"/>
      <c r="C11" s="77"/>
      <c r="D11" s="77"/>
      <c r="E11" s="64"/>
      <c r="H11" s="64"/>
      <c r="I11" s="76"/>
      <c r="J11" s="76"/>
      <c r="K11" s="76"/>
      <c r="L11" s="76"/>
      <c r="M11" s="64"/>
      <c r="N11" s="64"/>
    </row>
    <row r="12" spans="1:14" ht="15.75" x14ac:dyDescent="0.2">
      <c r="A12" s="69" t="s">
        <v>30</v>
      </c>
      <c r="B12" s="91">
        <f>Difference!B12/'Previous Month '!B12</f>
        <v>-0.25396650283561473</v>
      </c>
      <c r="C12" s="91">
        <f>Difference!C12/'Previous Month '!C12</f>
        <v>-3.7659935631194713E-2</v>
      </c>
      <c r="D12" s="91">
        <f>Difference!D12/'Previous Month '!D12</f>
        <v>-5.4266454585151579E-2</v>
      </c>
      <c r="E12" s="64"/>
      <c r="H12" s="64"/>
      <c r="I12" s="76"/>
      <c r="J12" s="76"/>
      <c r="K12" s="76"/>
      <c r="L12" s="76"/>
      <c r="M12" s="64"/>
      <c r="N12" s="64"/>
    </row>
    <row r="13" spans="1:14" ht="16.5" thickBot="1" x14ac:dyDescent="0.25">
      <c r="A13" s="73" t="s">
        <v>31</v>
      </c>
      <c r="B13" s="91">
        <f>Difference!B13/'Previous Month '!B13</f>
        <v>-0.24675514126954826</v>
      </c>
      <c r="C13" s="91">
        <f>Difference!C13/'Previous Month '!C13</f>
        <v>-8.1607901686285872E-2</v>
      </c>
      <c r="D13" s="91">
        <f>Difference!D13/'Previous Month '!D13</f>
        <v>-0.21059391857653179</v>
      </c>
      <c r="E13" s="64"/>
      <c r="H13" s="64"/>
      <c r="I13" s="76"/>
      <c r="J13" s="76"/>
      <c r="K13" s="76"/>
      <c r="L13" s="76"/>
      <c r="M13" s="64"/>
      <c r="N13" s="64"/>
    </row>
    <row r="14" spans="1:14" ht="15.75" x14ac:dyDescent="0.2">
      <c r="A14" s="75" t="s">
        <v>32</v>
      </c>
      <c r="B14" s="91">
        <f>Difference!B14/'Previous Month '!B14</f>
        <v>-0.24736023897554482</v>
      </c>
      <c r="C14" s="91">
        <f>Difference!C14/'Previous Month '!C14</f>
        <v>-4.6576357380941465E-2</v>
      </c>
      <c r="D14" s="91">
        <f>Difference!D14/'Previous Month '!D14</f>
        <v>-0.13518883256636602</v>
      </c>
      <c r="E14" s="64"/>
      <c r="H14" s="64"/>
      <c r="I14" s="76"/>
      <c r="J14" s="76"/>
      <c r="K14" s="76"/>
      <c r="L14" s="76"/>
      <c r="M14" s="64"/>
      <c r="N14" s="64"/>
    </row>
    <row r="15" spans="1:14" ht="15.75" customHeight="1" x14ac:dyDescent="0.2">
      <c r="B15" s="78"/>
      <c r="C15" s="78"/>
      <c r="D15" s="78"/>
    </row>
    <row r="16" spans="1:14" ht="15.75" x14ac:dyDescent="0.25">
      <c r="A16" s="79"/>
      <c r="B16" s="80"/>
      <c r="C16" s="80"/>
      <c r="D16" s="80"/>
      <c r="E16" s="64"/>
      <c r="H16" s="64"/>
      <c r="I16" s="71"/>
      <c r="J16" s="72"/>
      <c r="K16" s="72"/>
      <c r="L16" s="72"/>
      <c r="M16" s="64"/>
      <c r="N16" s="64"/>
    </row>
    <row r="17" spans="1:14" ht="15.75" x14ac:dyDescent="0.2">
      <c r="A17" s="69" t="s">
        <v>1</v>
      </c>
      <c r="B17" s="91">
        <f>Difference!B17/'Previous Month '!B17</f>
        <v>3.0321661123997251E-3</v>
      </c>
      <c r="C17" s="91">
        <f>Difference!C17/'Previous Month '!C17</f>
        <v>0</v>
      </c>
      <c r="D17" s="91">
        <f>Difference!D17/'Previous Month '!D17</f>
        <v>2.6534929505129526E-3</v>
      </c>
      <c r="E17" s="64"/>
      <c r="H17" s="64"/>
      <c r="J17" s="74"/>
      <c r="K17" s="74"/>
      <c r="L17" s="74"/>
      <c r="M17" s="64"/>
      <c r="N17" s="64"/>
    </row>
    <row r="18" spans="1:14" ht="16.5" thickBot="1" x14ac:dyDescent="0.25">
      <c r="A18" s="73" t="s">
        <v>8</v>
      </c>
      <c r="B18" s="91">
        <f>Difference!B18/'Previous Month '!B18</f>
        <v>-7.3578190474961249E-5</v>
      </c>
      <c r="C18" s="91">
        <f>Difference!C18/'Previous Month '!C18</f>
        <v>0</v>
      </c>
      <c r="D18" s="91">
        <f>Difference!D18/'Previous Month '!D18</f>
        <v>-7.0600640643891311E-5</v>
      </c>
      <c r="E18" s="64"/>
      <c r="H18" s="64"/>
      <c r="I18" s="71"/>
      <c r="J18" s="76"/>
      <c r="K18" s="76"/>
      <c r="L18" s="76"/>
      <c r="M18" s="64"/>
      <c r="N18" s="64"/>
    </row>
    <row r="19" spans="1:14" ht="15.75" x14ac:dyDescent="0.2">
      <c r="A19" s="75" t="s">
        <v>7</v>
      </c>
      <c r="B19" s="91">
        <f>Difference!B19/'Previous Month '!B19</f>
        <v>1.6954584683772134E-4</v>
      </c>
      <c r="C19" s="91">
        <f>Difference!C19/'Previous Month '!C19</f>
        <v>0</v>
      </c>
      <c r="D19" s="91">
        <f>Difference!D19/'Previous Month '!D19</f>
        <v>1.6146539744444312E-4</v>
      </c>
      <c r="E19" s="64"/>
      <c r="H19" s="64"/>
      <c r="I19" s="71"/>
      <c r="J19" s="72"/>
      <c r="K19" s="72"/>
      <c r="L19" s="72"/>
      <c r="M19" s="64"/>
      <c r="N19" s="64"/>
    </row>
    <row r="20" spans="1:14" ht="15.75" x14ac:dyDescent="0.2">
      <c r="A20" s="71"/>
      <c r="B20" s="92"/>
      <c r="C20" s="92"/>
      <c r="D20" s="92"/>
      <c r="E20" s="64"/>
      <c r="H20" s="64"/>
      <c r="I20" s="71"/>
      <c r="J20" s="72"/>
      <c r="K20" s="72"/>
      <c r="L20" s="72"/>
      <c r="M20" s="64"/>
      <c r="N20" s="64"/>
    </row>
    <row r="21" spans="1:14" ht="15.75" customHeight="1" x14ac:dyDescent="0.2">
      <c r="A21" s="64"/>
      <c r="B21" s="80"/>
      <c r="C21" s="80"/>
      <c r="D21" s="80"/>
      <c r="E21" s="64"/>
      <c r="H21" s="64"/>
      <c r="J21" s="72"/>
      <c r="K21" s="72"/>
      <c r="L21" s="81"/>
      <c r="M21" s="64"/>
      <c r="N21" s="64"/>
    </row>
    <row r="22" spans="1:14" ht="15.75" x14ac:dyDescent="0.2">
      <c r="A22" s="69" t="s">
        <v>29</v>
      </c>
      <c r="B22" s="91">
        <f>Difference!B22/'Previous Month '!B22</f>
        <v>0</v>
      </c>
      <c r="C22" s="91">
        <f>Difference!C22/'Previous Month '!C22</f>
        <v>0</v>
      </c>
      <c r="D22" s="91">
        <f>Difference!D22/'Previous Month '!D22</f>
        <v>0</v>
      </c>
      <c r="E22" s="64"/>
      <c r="H22" s="64"/>
      <c r="I22" s="71"/>
      <c r="J22" s="76"/>
      <c r="K22" s="72"/>
      <c r="L22" s="76"/>
      <c r="M22" s="64"/>
      <c r="N22" s="64"/>
    </row>
    <row r="23" spans="1:14" ht="16.5" thickBot="1" x14ac:dyDescent="0.25">
      <c r="A23" s="82"/>
      <c r="B23" s="83"/>
      <c r="C23" s="83"/>
      <c r="D23" s="83"/>
      <c r="E23" s="64"/>
      <c r="H23" s="64"/>
      <c r="I23" s="71"/>
      <c r="J23" s="72"/>
      <c r="K23" s="72"/>
      <c r="L23" s="72"/>
      <c r="M23" s="64"/>
      <c r="N23" s="64"/>
    </row>
    <row r="24" spans="1:14" ht="15.75" x14ac:dyDescent="0.2">
      <c r="A24" s="84" t="s">
        <v>27</v>
      </c>
      <c r="B24" s="80"/>
      <c r="C24" s="80"/>
      <c r="D24" s="80"/>
      <c r="E24" s="64"/>
      <c r="H24" s="64"/>
      <c r="I24" s="71"/>
      <c r="J24" s="72"/>
      <c r="K24" s="72"/>
      <c r="L24" s="72"/>
      <c r="M24" s="64"/>
      <c r="N24" s="64"/>
    </row>
    <row r="25" spans="1:14" ht="47.25" x14ac:dyDescent="0.25">
      <c r="A25" s="85" t="s">
        <v>25</v>
      </c>
      <c r="B25" s="86" t="s">
        <v>56</v>
      </c>
      <c r="C25" s="86" t="s">
        <v>57</v>
      </c>
      <c r="D25" s="86" t="s">
        <v>58</v>
      </c>
      <c r="E25" s="64"/>
      <c r="H25" s="64"/>
      <c r="I25" s="76"/>
      <c r="J25" s="76"/>
      <c r="K25" s="76"/>
      <c r="L25" s="76"/>
      <c r="M25" s="64"/>
      <c r="N25" s="64"/>
    </row>
    <row r="26" spans="1:14" ht="15.75" x14ac:dyDescent="0.2">
      <c r="A26" s="69" t="s">
        <v>60</v>
      </c>
      <c r="B26" s="91">
        <f>Difference!B26/'Previous Month '!B26</f>
        <v>0.21986649604965922</v>
      </c>
      <c r="C26" s="91">
        <f>Difference!C26/'Previous Month '!C26</f>
        <v>0.31142258929672989</v>
      </c>
      <c r="D26" s="91">
        <f>Difference!D26/'Previous Month '!D26</f>
        <v>0.30376203619582387</v>
      </c>
      <c r="E26" s="64"/>
      <c r="H26" s="64"/>
      <c r="I26" s="76"/>
      <c r="J26" s="76"/>
      <c r="K26" s="76"/>
      <c r="L26" s="76"/>
      <c r="M26" s="64"/>
      <c r="N26" s="64"/>
    </row>
    <row r="27" spans="1:14" ht="16.5" thickBot="1" x14ac:dyDescent="0.25">
      <c r="A27" s="73" t="s">
        <v>61</v>
      </c>
      <c r="B27" s="91">
        <f>Difference!B27/'Previous Month '!B27</f>
        <v>0.21002574325626572</v>
      </c>
      <c r="C27" s="91">
        <f>Difference!C27/'Previous Month '!C27</f>
        <v>0.8169815969504225</v>
      </c>
      <c r="D27" s="91">
        <f>Difference!D27/'Previous Month '!D27</f>
        <v>0.30415643638548523</v>
      </c>
      <c r="E27" s="64"/>
      <c r="H27" s="64"/>
      <c r="I27" s="76"/>
      <c r="J27" s="76"/>
      <c r="K27" s="76"/>
      <c r="L27" s="76"/>
      <c r="M27" s="64"/>
      <c r="N27" s="64"/>
    </row>
    <row r="28" spans="1:14" ht="15.75" x14ac:dyDescent="0.2">
      <c r="A28" s="75" t="s">
        <v>62</v>
      </c>
      <c r="B28" s="91">
        <f>Difference!B28/'Previous Month '!B28</f>
        <v>0.21081051061827288</v>
      </c>
      <c r="C28" s="91">
        <f>Difference!C28/'Previous Month '!C28</f>
        <v>0.39335586201346368</v>
      </c>
      <c r="D28" s="91">
        <f>Difference!D28/'Previous Month '!D28</f>
        <v>0.30397237471132876</v>
      </c>
      <c r="E28" s="64"/>
      <c r="H28" s="64"/>
      <c r="I28" s="76"/>
      <c r="J28" s="76"/>
      <c r="K28" s="76"/>
      <c r="L28" s="76"/>
      <c r="M28" s="64"/>
      <c r="N28" s="64"/>
    </row>
    <row r="29" spans="1:14" ht="15.75" x14ac:dyDescent="0.2">
      <c r="A29" s="71"/>
      <c r="B29" s="91"/>
      <c r="C29" s="91"/>
      <c r="D29" s="91"/>
      <c r="E29" s="64"/>
      <c r="H29" s="64"/>
      <c r="I29" s="76"/>
      <c r="J29" s="76"/>
      <c r="K29" s="76"/>
      <c r="L29" s="76"/>
      <c r="M29" s="64"/>
      <c r="N29" s="64"/>
    </row>
    <row r="30" spans="1:14" ht="15.75" x14ac:dyDescent="0.2">
      <c r="A30" s="69" t="s">
        <v>35</v>
      </c>
      <c r="B30" s="91">
        <f>Difference!B30/'Previous Month '!B30</f>
        <v>-3.2828554604875195E-3</v>
      </c>
      <c r="C30" s="91">
        <f>Difference!C30/'Previous Month '!C30</f>
        <v>1.152447262351954E-3</v>
      </c>
      <c r="D30" s="91">
        <f>Difference!D30/'Previous Month '!D30</f>
        <v>8.4429561247125905E-4</v>
      </c>
      <c r="E30" s="64"/>
      <c r="H30" s="64"/>
      <c r="I30" s="76"/>
      <c r="J30" s="76"/>
      <c r="K30" s="76"/>
      <c r="L30" s="76"/>
      <c r="M30" s="64"/>
      <c r="N30" s="64"/>
    </row>
    <row r="31" spans="1:14" ht="16.5" thickBot="1" x14ac:dyDescent="0.25">
      <c r="A31" s="73" t="s">
        <v>33</v>
      </c>
      <c r="B31" s="91">
        <f>Difference!B31/'Previous Month '!B31</f>
        <v>1.7970317279231525E-3</v>
      </c>
      <c r="C31" s="91">
        <f>Difference!C31/'Previous Month '!C31</f>
        <v>2.6714225667454415E-3</v>
      </c>
      <c r="D31" s="91">
        <f>Difference!D31/'Previous Month '!D31</f>
        <v>1.9932709462465309E-3</v>
      </c>
      <c r="E31" s="64"/>
      <c r="H31" s="64"/>
      <c r="I31" s="76"/>
      <c r="J31" s="76"/>
      <c r="K31" s="76"/>
      <c r="L31" s="76"/>
      <c r="M31" s="64"/>
      <c r="N31" s="64"/>
    </row>
    <row r="32" spans="1:14" ht="15.75" x14ac:dyDescent="0.2">
      <c r="A32" s="75" t="s">
        <v>34</v>
      </c>
      <c r="B32" s="91">
        <f>Difference!B32/'Previous Month '!B32</f>
        <v>1.3808645531800041E-3</v>
      </c>
      <c r="C32" s="91">
        <f>Difference!C32/'Previous Month '!C32</f>
        <v>1.4485371338779998E-3</v>
      </c>
      <c r="D32" s="91">
        <f>Difference!D32/'Previous Month '!D32</f>
        <v>1.4198975261213033E-3</v>
      </c>
      <c r="E32" s="64"/>
      <c r="H32" s="64"/>
      <c r="I32" s="76"/>
      <c r="J32" s="76"/>
      <c r="K32" s="76"/>
      <c r="L32" s="76"/>
      <c r="M32" s="64"/>
      <c r="N32" s="64"/>
    </row>
    <row r="33" spans="1:14" ht="15.75" x14ac:dyDescent="0.2">
      <c r="A33" s="71"/>
      <c r="B33" s="88"/>
      <c r="C33" s="88"/>
      <c r="D33" s="89"/>
      <c r="E33" s="64"/>
      <c r="F33" s="90"/>
      <c r="H33" s="64"/>
      <c r="I33" s="76"/>
      <c r="J33" s="76"/>
      <c r="K33" s="76"/>
      <c r="L33" s="76"/>
      <c r="M33" s="64"/>
      <c r="N33" s="64"/>
    </row>
    <row r="34" spans="1:14" customFormat="1" ht="15.75" x14ac:dyDescent="0.2">
      <c r="A34" s="30"/>
      <c r="B34" s="57"/>
      <c r="C34" s="57"/>
      <c r="D34" s="54"/>
      <c r="E34" s="4"/>
      <c r="H34" s="4"/>
      <c r="I34" s="8"/>
      <c r="J34" s="8"/>
      <c r="K34" s="8"/>
      <c r="L34" s="8"/>
      <c r="M34" s="4"/>
      <c r="N34" s="4"/>
    </row>
    <row r="35" spans="1:14" ht="15" x14ac:dyDescent="0.2">
      <c r="A35" s="64"/>
      <c r="B35" s="64"/>
      <c r="C35" s="64"/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</row>
    <row r="36" spans="1:14" ht="15" x14ac:dyDescent="0.2">
      <c r="A36" s="64"/>
      <c r="B36" s="64"/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</row>
    <row r="37" spans="1:14" ht="15" x14ac:dyDescent="0.2">
      <c r="A37" s="64"/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</row>
    <row r="38" spans="1:14" ht="15" x14ac:dyDescent="0.2">
      <c r="A38" s="64"/>
      <c r="B38" s="64"/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</row>
    <row r="39" spans="1:14" ht="15" x14ac:dyDescent="0.2">
      <c r="F39" s="64"/>
    </row>
    <row r="40" spans="1:14" ht="15" x14ac:dyDescent="0.2">
      <c r="F40" s="64"/>
    </row>
  </sheetData>
  <mergeCells count="4">
    <mergeCell ref="A1:D1"/>
    <mergeCell ref="A2:D2"/>
    <mergeCell ref="A4:D4"/>
    <mergeCell ref="A5:D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105"/>
  <sheetViews>
    <sheetView workbookViewId="0">
      <selection activeCell="I12" sqref="I12"/>
    </sheetView>
  </sheetViews>
  <sheetFormatPr defaultRowHeight="12.75" x14ac:dyDescent="0.2"/>
  <cols>
    <col min="1" max="1" width="70.28515625" customWidth="1"/>
    <col min="2" max="2" width="20.7109375" bestFit="1" customWidth="1"/>
    <col min="3" max="3" width="20.85546875" bestFit="1" customWidth="1"/>
    <col min="4" max="4" width="18.85546875" bestFit="1" customWidth="1"/>
    <col min="5" max="5" width="8.42578125" bestFit="1" customWidth="1"/>
    <col min="6" max="6" width="9.85546875" customWidth="1"/>
    <col min="7" max="7" width="6" bestFit="1" customWidth="1"/>
    <col min="8" max="8" width="16.7109375" bestFit="1" customWidth="1"/>
    <col min="9" max="9" width="15.42578125" customWidth="1"/>
    <col min="10" max="10" width="11" bestFit="1" customWidth="1"/>
    <col min="11" max="11" width="11" customWidth="1"/>
    <col min="12" max="12" width="12.85546875" bestFit="1" customWidth="1"/>
    <col min="13" max="13" width="14.85546875" bestFit="1" customWidth="1"/>
  </cols>
  <sheetData>
    <row r="1" spans="1:15" ht="15.75" x14ac:dyDescent="0.25">
      <c r="A1" s="127" t="s">
        <v>55</v>
      </c>
      <c r="B1" s="127"/>
      <c r="C1" s="127"/>
      <c r="D1" s="127"/>
    </row>
    <row r="2" spans="1:15" ht="15.75" x14ac:dyDescent="0.25">
      <c r="A2" s="127" t="s">
        <v>28</v>
      </c>
      <c r="B2" s="127"/>
      <c r="C2" s="127"/>
      <c r="D2" s="127"/>
    </row>
    <row r="3" spans="1:15" ht="5.25" customHeight="1" x14ac:dyDescent="0.2"/>
    <row r="4" spans="1:15" s="37" customFormat="1" ht="18" customHeight="1" x14ac:dyDescent="0.25">
      <c r="A4" s="128" t="s">
        <v>68</v>
      </c>
      <c r="B4" s="128"/>
      <c r="C4" s="128"/>
      <c r="D4" s="128"/>
      <c r="H4" s="38"/>
      <c r="I4" s="38"/>
    </row>
    <row r="5" spans="1:15" ht="9" customHeight="1" x14ac:dyDescent="0.25">
      <c r="A5" s="128"/>
      <c r="B5" s="128"/>
      <c r="C5" s="128"/>
      <c r="D5" s="128"/>
      <c r="E5" s="4"/>
      <c r="H5" s="4"/>
      <c r="I5" s="4"/>
      <c r="J5" s="4"/>
      <c r="K5" s="4"/>
      <c r="L5" s="4"/>
      <c r="M5" s="4"/>
      <c r="N5" s="4"/>
      <c r="O5" s="4"/>
    </row>
    <row r="6" spans="1:15" ht="18.75" customHeight="1" x14ac:dyDescent="0.25">
      <c r="A6" s="4"/>
      <c r="B6" s="32" t="s">
        <v>2</v>
      </c>
      <c r="C6" s="32" t="s">
        <v>3</v>
      </c>
      <c r="D6" s="32" t="s">
        <v>4</v>
      </c>
      <c r="E6" s="4"/>
      <c r="H6" s="4"/>
      <c r="I6" s="3"/>
      <c r="J6" s="3"/>
      <c r="K6" s="3"/>
      <c r="L6" s="4"/>
      <c r="M6" s="4"/>
      <c r="N6" s="4"/>
      <c r="O6" s="4"/>
    </row>
    <row r="7" spans="1:15" ht="15.75" x14ac:dyDescent="0.2">
      <c r="A7" s="12" t="s">
        <v>0</v>
      </c>
      <c r="B7" s="93">
        <f>'Current Month '!B7/'Current Month '!B9</f>
        <v>8.6639014416502791E-2</v>
      </c>
      <c r="C7" s="93">
        <f>'Current Month '!C7/'Current Month '!C9</f>
        <v>0.30167889501031359</v>
      </c>
      <c r="D7" s="93">
        <f>'Current Month '!D7/'Current Month '!D9</f>
        <v>0.11048004469571308</v>
      </c>
      <c r="E7" s="4"/>
      <c r="G7" s="37"/>
      <c r="H7" s="54"/>
      <c r="I7" s="54"/>
      <c r="J7" s="54"/>
      <c r="K7" s="54"/>
      <c r="L7" s="6"/>
      <c r="M7" s="6"/>
      <c r="N7" s="4"/>
      <c r="O7" s="4"/>
    </row>
    <row r="8" spans="1:15" ht="16.5" thickBot="1" x14ac:dyDescent="0.25">
      <c r="A8" s="14" t="s">
        <v>6</v>
      </c>
      <c r="B8" s="93">
        <f>'Current Month '!B8/'Current Month '!B9</f>
        <v>0.91336098558349721</v>
      </c>
      <c r="C8" s="93">
        <f>'Current Month '!C8/'Current Month '!C9</f>
        <v>0.69832110498968647</v>
      </c>
      <c r="D8" s="93">
        <f>'Current Month '!D8/'Current Month '!D9</f>
        <v>0.88951995530428696</v>
      </c>
      <c r="E8" s="4"/>
      <c r="G8" s="37"/>
      <c r="H8" s="54"/>
      <c r="I8" s="54"/>
      <c r="J8" s="54"/>
      <c r="K8" s="54"/>
      <c r="L8" s="7"/>
      <c r="M8" s="7"/>
      <c r="N8" s="4"/>
      <c r="O8" s="4"/>
    </row>
    <row r="9" spans="1:15" ht="16.5" thickTop="1" x14ac:dyDescent="0.2">
      <c r="A9" s="13" t="s">
        <v>5</v>
      </c>
      <c r="B9" s="94">
        <f>'Current Month '!B9/'Current Month '!B9</f>
        <v>1</v>
      </c>
      <c r="C9" s="94">
        <f>'Current Month '!C9/'Current Month '!C9</f>
        <v>1</v>
      </c>
      <c r="D9" s="94">
        <f>'Current Month '!D9/'Current Month '!D9</f>
        <v>1</v>
      </c>
      <c r="E9" s="4"/>
      <c r="H9" s="54"/>
      <c r="I9" s="54"/>
      <c r="J9" s="54"/>
      <c r="K9" s="54"/>
      <c r="L9" s="8"/>
      <c r="M9" s="8"/>
      <c r="N9" s="4"/>
      <c r="O9" s="4"/>
    </row>
    <row r="10" spans="1:15" ht="15.75" x14ac:dyDescent="0.2">
      <c r="A10" s="5"/>
      <c r="B10" s="54"/>
      <c r="C10" s="54"/>
      <c r="D10" s="54"/>
      <c r="E10" s="4"/>
      <c r="G10" s="37"/>
      <c r="H10" s="48"/>
      <c r="I10" s="48"/>
      <c r="J10" s="8"/>
      <c r="K10" s="8"/>
      <c r="L10" s="8"/>
      <c r="M10" s="8"/>
      <c r="N10" s="4"/>
      <c r="O10" s="4"/>
    </row>
    <row r="11" spans="1:15" ht="15.75" x14ac:dyDescent="0.2">
      <c r="A11" s="5"/>
      <c r="B11" s="54"/>
      <c r="C11" s="54"/>
      <c r="D11" s="54"/>
      <c r="E11" s="4"/>
      <c r="G11" s="37"/>
      <c r="H11" s="48"/>
      <c r="I11" s="48"/>
      <c r="J11" s="8"/>
      <c r="K11" s="8"/>
      <c r="L11" s="8"/>
      <c r="M11" s="8"/>
      <c r="N11" s="4"/>
      <c r="O11" s="4"/>
    </row>
    <row r="12" spans="1:15" ht="15.75" x14ac:dyDescent="0.2">
      <c r="A12" s="12" t="s">
        <v>30</v>
      </c>
      <c r="B12" s="93">
        <f>'Current Month '!B12/'Current Month '!B14</f>
        <v>8.3172432948573183E-2</v>
      </c>
      <c r="C12" s="93">
        <f>'Current Month '!C12/'Current Month '!C14</f>
        <v>0.80456873486709435</v>
      </c>
      <c r="D12" s="93">
        <f>'Current Month '!D12/'Current Month '!D14</f>
        <v>0.5274883371745247</v>
      </c>
      <c r="E12" s="4"/>
      <c r="H12" s="4"/>
      <c r="I12" s="8"/>
      <c r="J12" s="8"/>
      <c r="K12" s="8"/>
      <c r="L12" s="8"/>
      <c r="M12" s="8"/>
      <c r="N12" s="4"/>
      <c r="O12" s="4"/>
    </row>
    <row r="13" spans="1:15" ht="16.5" thickBot="1" x14ac:dyDescent="0.25">
      <c r="A13" s="14" t="s">
        <v>31</v>
      </c>
      <c r="B13" s="95">
        <f>'Current Month '!B13/'Current Month '!B14</f>
        <v>0.91682756705142687</v>
      </c>
      <c r="C13" s="95">
        <f>'Current Month '!C13/'Current Month '!C14</f>
        <v>0.19543126513290568</v>
      </c>
      <c r="D13" s="95">
        <f>'Current Month '!D13/'Current Month '!D14</f>
        <v>0.4725116628254753</v>
      </c>
      <c r="E13" s="4"/>
      <c r="H13" s="4"/>
      <c r="I13" s="8"/>
      <c r="J13" s="8"/>
      <c r="K13" s="8"/>
      <c r="L13" s="8"/>
      <c r="M13" s="8"/>
      <c r="N13" s="4"/>
      <c r="O13" s="4"/>
    </row>
    <row r="14" spans="1:15" ht="16.5" thickTop="1" x14ac:dyDescent="0.2">
      <c r="A14" s="13" t="s">
        <v>32</v>
      </c>
      <c r="B14" s="94">
        <f>'Current Month '!B14/'Current Month '!B14</f>
        <v>1</v>
      </c>
      <c r="C14" s="94">
        <f>'Current Month '!C14/'Current Month '!C14</f>
        <v>1</v>
      </c>
      <c r="D14" s="94">
        <f>'Current Month '!D14/'Current Month '!D14</f>
        <v>1</v>
      </c>
      <c r="E14" s="4"/>
      <c r="H14" s="4"/>
      <c r="I14" s="8"/>
      <c r="J14" s="8"/>
      <c r="K14" s="8"/>
      <c r="L14" s="8"/>
      <c r="M14" s="8"/>
      <c r="N14" s="4"/>
      <c r="O14" s="4"/>
    </row>
    <row r="15" spans="1:15" ht="15.75" customHeight="1" x14ac:dyDescent="0.2"/>
    <row r="16" spans="1:15" ht="15.75" x14ac:dyDescent="0.25">
      <c r="A16" s="11"/>
      <c r="B16" s="4"/>
      <c r="C16" s="4"/>
      <c r="D16" s="4"/>
      <c r="E16" s="4"/>
      <c r="H16" s="4"/>
      <c r="I16" s="5"/>
      <c r="J16" s="6"/>
      <c r="K16" s="6"/>
      <c r="L16" s="6"/>
      <c r="M16" s="6"/>
      <c r="N16" s="4"/>
      <c r="O16" s="4"/>
    </row>
    <row r="17" spans="1:15" ht="15.75" x14ac:dyDescent="0.2">
      <c r="A17" s="12" t="s">
        <v>1</v>
      </c>
      <c r="B17" s="93">
        <f>'Current Month '!B17/'Current Month '!B19</f>
        <v>7.8506105896789247E-2</v>
      </c>
      <c r="C17" s="93">
        <f>'Current Month '!C17/'Current Month '!C19</f>
        <v>0.22323009333129329</v>
      </c>
      <c r="D17" s="93">
        <f>'Current Month '!D17/'Current Month '!D19</f>
        <v>8.5402447420251576E-2</v>
      </c>
      <c r="E17" s="4"/>
      <c r="H17" s="4"/>
      <c r="J17" s="7"/>
      <c r="K17" s="7"/>
      <c r="L17" s="7"/>
      <c r="M17" s="7"/>
      <c r="N17" s="4"/>
      <c r="O17" s="4"/>
    </row>
    <row r="18" spans="1:15" ht="16.5" thickBot="1" x14ac:dyDescent="0.25">
      <c r="A18" s="14" t="s">
        <v>8</v>
      </c>
      <c r="B18" s="95">
        <f>'Current Month '!B18/'Current Month '!B19</f>
        <v>0.9214938941032107</v>
      </c>
      <c r="C18" s="95">
        <f>'Current Month '!C18/'Current Month '!C19</f>
        <v>0.77676990666870671</v>
      </c>
      <c r="D18" s="95">
        <f>'Current Month '!D18/'Current Month '!D19</f>
        <v>0.9145975525797484</v>
      </c>
      <c r="E18" s="4"/>
      <c r="H18" s="4"/>
      <c r="I18" s="5"/>
      <c r="J18" s="8"/>
      <c r="K18" s="8"/>
      <c r="L18" s="8"/>
      <c r="M18" s="8"/>
      <c r="N18" s="4"/>
      <c r="O18" s="4"/>
    </row>
    <row r="19" spans="1:15" ht="16.5" thickTop="1" x14ac:dyDescent="0.2">
      <c r="A19" s="13" t="s">
        <v>7</v>
      </c>
      <c r="B19" s="94">
        <f>'Current Month '!B19/'Current Month '!B19</f>
        <v>1</v>
      </c>
      <c r="C19" s="94">
        <f>'Current Month '!C19/'Current Month '!C19</f>
        <v>1</v>
      </c>
      <c r="D19" s="94">
        <f>'Current Month '!D19/'Current Month '!D19</f>
        <v>1</v>
      </c>
      <c r="E19" s="4"/>
      <c r="H19" s="4"/>
      <c r="I19" s="5"/>
      <c r="J19" s="6"/>
      <c r="K19" s="6"/>
      <c r="L19" s="6"/>
      <c r="M19" s="6"/>
      <c r="N19" s="4"/>
      <c r="O19" s="4"/>
    </row>
    <row r="20" spans="1:15" ht="15.75" x14ac:dyDescent="0.2">
      <c r="A20" s="5"/>
      <c r="B20" s="28"/>
      <c r="C20" s="28"/>
      <c r="D20" s="28"/>
      <c r="E20" s="4"/>
      <c r="H20" s="4"/>
      <c r="I20" s="5"/>
      <c r="J20" s="6"/>
      <c r="K20" s="6"/>
      <c r="L20" s="6"/>
      <c r="M20" s="6"/>
      <c r="N20" s="4"/>
      <c r="O20" s="4"/>
    </row>
    <row r="21" spans="1:15" ht="15.75" customHeight="1" x14ac:dyDescent="0.2">
      <c r="A21" s="4"/>
      <c r="B21" s="4"/>
      <c r="C21" s="4"/>
      <c r="D21" s="4"/>
      <c r="E21" s="4"/>
      <c r="H21" s="4"/>
      <c r="J21" s="6"/>
      <c r="K21" s="6"/>
      <c r="L21" s="6"/>
      <c r="M21" s="10"/>
      <c r="N21" s="4"/>
      <c r="O21" s="4"/>
    </row>
    <row r="22" spans="1:15" ht="15.75" x14ac:dyDescent="0.2">
      <c r="A22" s="12" t="s">
        <v>29</v>
      </c>
      <c r="B22" s="96">
        <f>'Previous Month '!B22</f>
        <v>30</v>
      </c>
      <c r="C22" s="96">
        <f>'Previous Month '!C22</f>
        <v>41</v>
      </c>
      <c r="D22" s="96">
        <f>'Previous Month '!D22</f>
        <v>45</v>
      </c>
      <c r="E22" s="4"/>
      <c r="H22" s="4"/>
      <c r="I22" s="5"/>
      <c r="J22" s="8"/>
      <c r="K22" s="8"/>
      <c r="L22" s="6"/>
      <c r="M22" s="8"/>
      <c r="N22" s="4"/>
      <c r="O22" s="4"/>
    </row>
    <row r="23" spans="1:15" ht="16.5" thickBot="1" x14ac:dyDescent="0.25">
      <c r="A23" s="29"/>
      <c r="B23" s="29"/>
      <c r="C23" s="29"/>
      <c r="D23" s="29"/>
      <c r="E23" s="4"/>
      <c r="H23" s="4"/>
      <c r="I23" s="5"/>
      <c r="J23" s="6"/>
      <c r="K23" s="6"/>
      <c r="L23" s="6"/>
      <c r="M23" s="6"/>
      <c r="N23" s="4"/>
      <c r="O23" s="4"/>
    </row>
    <row r="24" spans="1:15" ht="15.75" x14ac:dyDescent="0.2">
      <c r="A24" s="33" t="s">
        <v>27</v>
      </c>
      <c r="B24" s="4"/>
      <c r="C24" s="4"/>
      <c r="D24" s="4"/>
      <c r="E24" s="4"/>
      <c r="H24" s="4"/>
      <c r="I24" s="5"/>
      <c r="J24" s="6"/>
      <c r="K24" s="6"/>
      <c r="L24" s="6"/>
      <c r="M24" s="6"/>
      <c r="N24" s="4"/>
      <c r="O24" s="4"/>
    </row>
    <row r="25" spans="1:15" ht="15.75" x14ac:dyDescent="0.25">
      <c r="A25" s="31" t="s">
        <v>25</v>
      </c>
      <c r="B25" s="32" t="s">
        <v>2</v>
      </c>
      <c r="C25" s="32" t="s">
        <v>3</v>
      </c>
      <c r="D25" s="32" t="s">
        <v>4</v>
      </c>
      <c r="E25" s="4"/>
      <c r="H25" s="4"/>
      <c r="I25" s="8"/>
      <c r="J25" s="8"/>
      <c r="K25" s="8"/>
      <c r="L25" s="8"/>
      <c r="M25" s="8"/>
      <c r="N25" s="4"/>
      <c r="O25" s="4"/>
    </row>
    <row r="26" spans="1:15" ht="15.75" x14ac:dyDescent="0.2">
      <c r="A26" s="12" t="s">
        <v>60</v>
      </c>
      <c r="B26" s="93">
        <f>'Current Month '!B26/'Current Month '!B28</f>
        <v>8.0343127191493613E-2</v>
      </c>
      <c r="C26" s="93">
        <f>'Current Month '!C26/'Current Month '!C28</f>
        <v>0.788662323005208</v>
      </c>
      <c r="D26" s="93">
        <f>'Current Month '!D26/'Current Month '!D28</f>
        <v>0.46661231088522437</v>
      </c>
      <c r="E26" s="4"/>
      <c r="H26" s="4"/>
      <c r="I26" s="8"/>
      <c r="J26" s="8"/>
      <c r="K26" s="8"/>
      <c r="L26" s="8"/>
      <c r="M26" s="8"/>
      <c r="N26" s="4"/>
      <c r="O26" s="4"/>
    </row>
    <row r="27" spans="1:15" ht="16.5" thickBot="1" x14ac:dyDescent="0.25">
      <c r="A27" s="14" t="s">
        <v>61</v>
      </c>
      <c r="B27" s="95">
        <f>'Current Month '!B27/'Current Month '!B28</f>
        <v>0.91965687280850639</v>
      </c>
      <c r="C27" s="95">
        <f>'Current Month '!C27/'Current Month '!C28</f>
        <v>0.21133767699479197</v>
      </c>
      <c r="D27" s="95">
        <f>'Current Month '!D27/'Current Month '!D28</f>
        <v>0.53338768911477563</v>
      </c>
      <c r="E27" s="4"/>
      <c r="H27" s="4"/>
      <c r="I27" s="8"/>
      <c r="J27" s="8"/>
      <c r="K27" s="8"/>
      <c r="L27" s="8"/>
      <c r="M27" s="8"/>
      <c r="N27" s="4"/>
      <c r="O27" s="4"/>
    </row>
    <row r="28" spans="1:15" ht="16.5" thickTop="1" x14ac:dyDescent="0.2">
      <c r="A28" s="13" t="s">
        <v>62</v>
      </c>
      <c r="B28" s="94">
        <f>'Current Month '!B28/'Current Month '!B28</f>
        <v>1</v>
      </c>
      <c r="C28" s="94">
        <f>'Current Month '!C28/'Current Month '!C28</f>
        <v>1</v>
      </c>
      <c r="D28" s="94">
        <f>'Current Month '!D28/'Current Month '!D28</f>
        <v>1</v>
      </c>
      <c r="E28" s="4"/>
      <c r="H28" s="4"/>
      <c r="I28" s="8"/>
      <c r="J28" s="8"/>
      <c r="K28" s="8"/>
      <c r="L28" s="8"/>
      <c r="M28" s="8"/>
      <c r="N28" s="4"/>
      <c r="O28" s="4"/>
    </row>
    <row r="29" spans="1:15" ht="15.75" x14ac:dyDescent="0.2">
      <c r="A29" s="5"/>
      <c r="B29" s="54"/>
      <c r="C29" s="55"/>
      <c r="D29" s="54"/>
      <c r="E29" s="4"/>
      <c r="I29" s="8"/>
      <c r="J29" s="8"/>
      <c r="K29" s="8"/>
      <c r="L29" s="8"/>
      <c r="M29" s="8"/>
      <c r="N29" s="4"/>
      <c r="O29" s="4"/>
    </row>
    <row r="30" spans="1:15" ht="15.75" customHeight="1" x14ac:dyDescent="0.2">
      <c r="A30" s="12" t="s">
        <v>35</v>
      </c>
      <c r="B30" s="93">
        <f>'Current Month '!B30/'Current Month '!B32</f>
        <v>8.1542945463996055E-2</v>
      </c>
      <c r="C30" s="93">
        <f>'Current Month '!C30/'Current Month '!C32</f>
        <v>0.80483459413340097</v>
      </c>
      <c r="D30" s="93">
        <f>'Current Month '!D30/'Current Month '!D32</f>
        <v>0.49874339021333269</v>
      </c>
      <c r="E30" s="4"/>
      <c r="H30" s="56"/>
      <c r="I30" s="8"/>
      <c r="J30" s="8"/>
      <c r="K30" s="8"/>
      <c r="L30" s="8"/>
      <c r="M30" s="8"/>
      <c r="N30" s="4"/>
      <c r="O30" s="4"/>
    </row>
    <row r="31" spans="1:15" ht="16.5" thickBot="1" x14ac:dyDescent="0.25">
      <c r="A31" s="14" t="s">
        <v>33</v>
      </c>
      <c r="B31" s="93">
        <f>'Current Month '!B31/'Current Month '!B32</f>
        <v>0.9184570545360039</v>
      </c>
      <c r="C31" s="93">
        <f>'Current Month '!C31/'Current Month '!C32</f>
        <v>0.19516540586659897</v>
      </c>
      <c r="D31" s="93">
        <f>'Current Month '!D31/'Current Month '!D32</f>
        <v>0.50125660978666731</v>
      </c>
      <c r="E31" s="4"/>
      <c r="I31" s="8"/>
      <c r="J31" s="8"/>
      <c r="K31" s="8"/>
      <c r="L31" s="8"/>
      <c r="M31" s="8"/>
      <c r="N31" s="4"/>
      <c r="O31" s="4"/>
    </row>
    <row r="32" spans="1:15" ht="16.5" thickTop="1" x14ac:dyDescent="0.2">
      <c r="A32" s="13" t="s">
        <v>34</v>
      </c>
      <c r="B32" s="94">
        <f>'Current Month '!B32/'Current Month '!B32</f>
        <v>1</v>
      </c>
      <c r="C32" s="94">
        <f>'Current Month '!C32/'Current Month '!C32</f>
        <v>1</v>
      </c>
      <c r="D32" s="94">
        <f>'Current Month '!D32/'Current Month '!D32</f>
        <v>1</v>
      </c>
      <c r="E32" s="4"/>
      <c r="H32" s="4"/>
      <c r="I32" s="8"/>
      <c r="J32" s="8"/>
      <c r="K32" s="8"/>
      <c r="L32" s="8"/>
      <c r="M32" s="8"/>
      <c r="N32" s="4"/>
      <c r="O32" s="4"/>
    </row>
    <row r="33" spans="1:15" ht="15.75" x14ac:dyDescent="0.2">
      <c r="A33" s="5"/>
      <c r="B33" s="57"/>
      <c r="C33" s="57"/>
      <c r="D33" s="54"/>
      <c r="E33" s="4"/>
      <c r="F33" s="34"/>
      <c r="H33" s="4"/>
      <c r="I33" s="8"/>
      <c r="J33" s="8"/>
      <c r="K33" s="8"/>
      <c r="L33" s="8"/>
      <c r="M33" s="8"/>
      <c r="N33" s="4"/>
      <c r="O33" s="4"/>
    </row>
    <row r="34" spans="1:15" ht="15.75" x14ac:dyDescent="0.2">
      <c r="A34" s="5"/>
      <c r="M34" s="8"/>
      <c r="N34" s="4"/>
      <c r="O34" s="4"/>
    </row>
    <row r="35" spans="1:15" ht="15" x14ac:dyDescent="0.2">
      <c r="A35" s="39"/>
      <c r="M35" s="8"/>
      <c r="N35" s="4"/>
      <c r="O35" s="4"/>
    </row>
    <row r="36" spans="1:15" ht="16.5" thickBot="1" x14ac:dyDescent="0.25">
      <c r="A36" s="45" t="s">
        <v>54</v>
      </c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100"/>
      <c r="N36" s="4"/>
      <c r="O36" s="4"/>
    </row>
    <row r="37" spans="1:15" ht="31.5" x14ac:dyDescent="0.25">
      <c r="A37" s="13" t="s">
        <v>38</v>
      </c>
      <c r="B37" s="44" t="s">
        <v>39</v>
      </c>
      <c r="C37" s="44" t="s">
        <v>40</v>
      </c>
      <c r="D37" s="43" t="s">
        <v>41</v>
      </c>
      <c r="E37" s="44" t="s">
        <v>40</v>
      </c>
      <c r="F37" s="47" t="s">
        <v>42</v>
      </c>
      <c r="G37" s="44" t="s">
        <v>40</v>
      </c>
      <c r="H37" s="43" t="s">
        <v>43</v>
      </c>
      <c r="I37" s="44" t="s">
        <v>40</v>
      </c>
      <c r="J37" s="47" t="s">
        <v>44</v>
      </c>
      <c r="K37" s="47" t="s">
        <v>40</v>
      </c>
      <c r="L37" s="43" t="s">
        <v>45</v>
      </c>
      <c r="M37" s="99" t="s">
        <v>40</v>
      </c>
      <c r="N37" s="4"/>
      <c r="O37" s="4"/>
    </row>
    <row r="38" spans="1:15" ht="15.75" x14ac:dyDescent="0.2">
      <c r="A38" s="12" t="s">
        <v>46</v>
      </c>
      <c r="B38" s="113">
        <v>9491</v>
      </c>
      <c r="C38" s="114">
        <v>0.27</v>
      </c>
      <c r="D38" s="113">
        <v>33075</v>
      </c>
      <c r="E38" s="114">
        <v>0.27</v>
      </c>
      <c r="F38" s="113">
        <v>25374</v>
      </c>
      <c r="G38" s="124">
        <v>0.73</v>
      </c>
      <c r="H38" s="113">
        <v>87457</v>
      </c>
      <c r="I38" s="114">
        <v>0.73</v>
      </c>
      <c r="J38" s="113">
        <v>34865</v>
      </c>
      <c r="K38" s="101">
        <f>J38/J45</f>
        <v>0.91754829201536925</v>
      </c>
      <c r="L38" s="113">
        <v>120532</v>
      </c>
      <c r="M38" s="102">
        <f>L38/L45</f>
        <v>0.16633133236734976</v>
      </c>
      <c r="N38" s="4"/>
      <c r="O38" s="4"/>
    </row>
    <row r="39" spans="1:15" ht="15.75" x14ac:dyDescent="0.2">
      <c r="A39" s="12" t="s">
        <v>47</v>
      </c>
      <c r="B39" s="113">
        <v>1171</v>
      </c>
      <c r="C39" s="114">
        <v>0.52</v>
      </c>
      <c r="D39" s="113">
        <v>60881</v>
      </c>
      <c r="E39" s="114">
        <v>0.56000000000000005</v>
      </c>
      <c r="F39" s="113">
        <v>1060</v>
      </c>
      <c r="G39" s="114">
        <v>0.48</v>
      </c>
      <c r="H39" s="113">
        <v>47620</v>
      </c>
      <c r="I39" s="114">
        <v>0.44</v>
      </c>
      <c r="J39" s="113">
        <v>2231</v>
      </c>
      <c r="K39" s="101">
        <f>J39/J45</f>
        <v>5.8713616506131903E-2</v>
      </c>
      <c r="L39" s="113">
        <v>108501</v>
      </c>
      <c r="M39" s="102">
        <f>L39/L45</f>
        <v>0.14972883460981162</v>
      </c>
      <c r="N39" s="4"/>
      <c r="O39" s="4"/>
    </row>
    <row r="40" spans="1:15" ht="15.75" x14ac:dyDescent="0.2">
      <c r="A40" s="12" t="s">
        <v>48</v>
      </c>
      <c r="B40" s="113">
        <v>307</v>
      </c>
      <c r="C40" s="114">
        <v>0.7</v>
      </c>
      <c r="D40" s="113">
        <v>43290</v>
      </c>
      <c r="E40" s="114">
        <v>0.7</v>
      </c>
      <c r="F40" s="113">
        <v>130</v>
      </c>
      <c r="G40" s="114">
        <v>0.3</v>
      </c>
      <c r="H40" s="113">
        <v>18156</v>
      </c>
      <c r="I40" s="114">
        <v>0.3</v>
      </c>
      <c r="J40" s="113">
        <v>437</v>
      </c>
      <c r="K40" s="101">
        <f>J40/J45</f>
        <v>1.1500605295015526E-2</v>
      </c>
      <c r="L40" s="113">
        <v>61446</v>
      </c>
      <c r="M40" s="102">
        <f>L40/L45</f>
        <v>8.4794038501345481E-2</v>
      </c>
      <c r="N40" s="4"/>
      <c r="O40" s="4"/>
    </row>
    <row r="41" spans="1:15" ht="15.75" x14ac:dyDescent="0.2">
      <c r="A41" s="12" t="s">
        <v>49</v>
      </c>
      <c r="B41" s="113">
        <v>142</v>
      </c>
      <c r="C41" s="114">
        <v>0.86</v>
      </c>
      <c r="D41" s="113">
        <v>35746</v>
      </c>
      <c r="E41" s="114">
        <v>0.86</v>
      </c>
      <c r="F41" s="113">
        <v>24</v>
      </c>
      <c r="G41" s="114">
        <v>0.14000000000000001</v>
      </c>
      <c r="H41" s="113">
        <v>5643</v>
      </c>
      <c r="I41" s="114">
        <v>0.14000000000000001</v>
      </c>
      <c r="J41" s="113">
        <v>166</v>
      </c>
      <c r="K41" s="101">
        <f>J41/J45</f>
        <v>4.3686509816306118E-3</v>
      </c>
      <c r="L41" s="113">
        <v>41389</v>
      </c>
      <c r="M41" s="102">
        <f>L41/L45</f>
        <v>5.7115849030566483E-2</v>
      </c>
      <c r="N41" s="4"/>
      <c r="O41" s="4"/>
    </row>
    <row r="42" spans="1:15" ht="15.75" x14ac:dyDescent="0.2">
      <c r="A42" s="12" t="s">
        <v>50</v>
      </c>
      <c r="B42" s="113">
        <v>67</v>
      </c>
      <c r="C42" s="114">
        <v>0.82</v>
      </c>
      <c r="D42" s="113">
        <v>23365</v>
      </c>
      <c r="E42" s="114">
        <v>0.82</v>
      </c>
      <c r="F42" s="113">
        <v>15</v>
      </c>
      <c r="G42" s="114">
        <v>0.18</v>
      </c>
      <c r="H42" s="113">
        <v>5119</v>
      </c>
      <c r="I42" s="114">
        <v>0.18</v>
      </c>
      <c r="J42" s="113">
        <v>82</v>
      </c>
      <c r="K42" s="101">
        <f>J42/J45</f>
        <v>2.1580083162271698E-3</v>
      </c>
      <c r="L42" s="113">
        <v>28484</v>
      </c>
      <c r="M42" s="102">
        <f>L42/L45</f>
        <v>3.9307251776719794E-2</v>
      </c>
      <c r="N42" s="4"/>
      <c r="O42" s="4"/>
    </row>
    <row r="43" spans="1:15" ht="15.75" x14ac:dyDescent="0.2">
      <c r="A43" s="12" t="s">
        <v>51</v>
      </c>
      <c r="B43" s="113">
        <v>41</v>
      </c>
      <c r="C43" s="114">
        <v>0.91</v>
      </c>
      <c r="D43" s="113">
        <v>18488</v>
      </c>
      <c r="E43" s="114">
        <v>0.92</v>
      </c>
      <c r="F43" s="113">
        <v>4</v>
      </c>
      <c r="G43" s="114">
        <v>0.09</v>
      </c>
      <c r="H43" s="113">
        <v>1702</v>
      </c>
      <c r="I43" s="114">
        <v>0.08</v>
      </c>
      <c r="J43" s="113">
        <v>45</v>
      </c>
      <c r="K43" s="101">
        <f>J43/J45</f>
        <v>1.1842728564661299E-3</v>
      </c>
      <c r="L43" s="113">
        <v>20190</v>
      </c>
      <c r="M43" s="102">
        <f>L43/L45</f>
        <v>2.7861726350652039E-2</v>
      </c>
      <c r="N43" s="4"/>
      <c r="O43" s="4"/>
    </row>
    <row r="44" spans="1:15" ht="15.75" x14ac:dyDescent="0.2">
      <c r="A44" s="12" t="s">
        <v>52</v>
      </c>
      <c r="B44" s="113">
        <v>165</v>
      </c>
      <c r="C44" s="114">
        <v>0.96</v>
      </c>
      <c r="D44" s="113">
        <v>338753</v>
      </c>
      <c r="E44" s="114">
        <v>0.98</v>
      </c>
      <c r="F44" s="113">
        <v>7</v>
      </c>
      <c r="G44" s="114">
        <v>0.04</v>
      </c>
      <c r="H44" s="113">
        <v>5355</v>
      </c>
      <c r="I44" s="114">
        <v>0.02</v>
      </c>
      <c r="J44" s="113">
        <v>172</v>
      </c>
      <c r="K44" s="101">
        <f>J44/J45</f>
        <v>4.5265540291594296E-3</v>
      </c>
      <c r="L44" s="113">
        <v>344108</v>
      </c>
      <c r="M44" s="102">
        <f>L44/L45</f>
        <v>0.47486096736355482</v>
      </c>
      <c r="N44" s="4"/>
      <c r="O44" s="4"/>
    </row>
    <row r="45" spans="1:15" ht="15.75" x14ac:dyDescent="0.25">
      <c r="A45" s="12" t="s">
        <v>4</v>
      </c>
      <c r="B45" s="118">
        <v>11384</v>
      </c>
      <c r="C45" s="114">
        <v>0.3</v>
      </c>
      <c r="D45" s="118">
        <v>553598</v>
      </c>
      <c r="E45" s="114">
        <v>0.76</v>
      </c>
      <c r="F45" s="118">
        <v>26614</v>
      </c>
      <c r="G45" s="114">
        <v>0.7</v>
      </c>
      <c r="H45" s="118">
        <v>171052</v>
      </c>
      <c r="I45" s="114">
        <v>0.24</v>
      </c>
      <c r="J45" s="118">
        <v>37998</v>
      </c>
      <c r="K45" s="101">
        <f>J45/J45</f>
        <v>1</v>
      </c>
      <c r="L45" s="118">
        <v>724650</v>
      </c>
      <c r="M45" s="102">
        <f>L45/L45</f>
        <v>1</v>
      </c>
      <c r="N45" s="4"/>
      <c r="O45" s="4"/>
    </row>
    <row r="46" spans="1:15" ht="15.75" x14ac:dyDescent="0.25">
      <c r="A46" s="40"/>
      <c r="B46" s="58"/>
      <c r="C46" s="59"/>
      <c r="D46" s="58"/>
      <c r="E46" s="59"/>
      <c r="F46" s="58"/>
      <c r="G46" s="59"/>
      <c r="H46" s="58"/>
      <c r="I46" s="59"/>
      <c r="J46" s="58"/>
      <c r="K46" s="58"/>
      <c r="L46" s="58"/>
      <c r="M46" s="8"/>
      <c r="N46" s="4"/>
      <c r="O46" s="4"/>
    </row>
    <row r="47" spans="1:15" ht="15.75" x14ac:dyDescent="0.25">
      <c r="B47" s="58"/>
      <c r="C47" s="59"/>
      <c r="D47" s="58"/>
      <c r="E47" s="59"/>
      <c r="F47" s="58"/>
      <c r="G47" s="59"/>
      <c r="H47" s="58"/>
      <c r="I47" s="59"/>
      <c r="J47" s="58"/>
      <c r="K47" s="58"/>
      <c r="L47" s="58"/>
      <c r="M47" s="8"/>
      <c r="N47" s="4"/>
      <c r="O47" s="4"/>
    </row>
    <row r="48" spans="1:15" ht="15.75" x14ac:dyDescent="0.25">
      <c r="A48" s="40"/>
      <c r="B48" s="58"/>
      <c r="C48" s="59"/>
      <c r="D48" s="58"/>
      <c r="E48" s="59"/>
      <c r="F48" s="58"/>
      <c r="G48" s="59"/>
      <c r="H48" s="58"/>
      <c r="I48" s="59"/>
      <c r="J48" s="58"/>
      <c r="K48" s="58"/>
      <c r="L48" s="58"/>
      <c r="M48" s="8"/>
      <c r="N48" s="4"/>
      <c r="O48" s="4"/>
    </row>
    <row r="49" spans="1:15" ht="15.75" x14ac:dyDescent="0.2">
      <c r="A49" s="30" t="s">
        <v>26</v>
      </c>
      <c r="B49" s="60"/>
      <c r="C49" s="57"/>
      <c r="D49" s="54"/>
      <c r="E49" s="4"/>
      <c r="H49" s="4"/>
      <c r="I49" s="8"/>
      <c r="J49" s="8"/>
      <c r="K49" s="8"/>
      <c r="L49" s="8"/>
      <c r="M49" s="8"/>
      <c r="N49" s="4"/>
      <c r="O49" s="4"/>
    </row>
    <row r="50" spans="1:15" ht="15.75" x14ac:dyDescent="0.2">
      <c r="A50" s="30"/>
      <c r="B50" s="57"/>
      <c r="C50" s="57"/>
      <c r="D50" s="54"/>
      <c r="E50" s="4"/>
      <c r="H50" s="4"/>
      <c r="I50" s="8"/>
      <c r="J50" s="8"/>
      <c r="K50" s="8"/>
      <c r="L50" s="8"/>
      <c r="M50" s="8"/>
      <c r="N50" s="4"/>
      <c r="O50" s="4"/>
    </row>
    <row r="51" spans="1:15" ht="15.75" customHeight="1" x14ac:dyDescent="0.2">
      <c r="A51" s="129" t="s">
        <v>66</v>
      </c>
      <c r="B51" s="129"/>
      <c r="C51" s="5"/>
      <c r="D51" s="5"/>
      <c r="E51" s="4"/>
      <c r="H51" s="4"/>
      <c r="I51" s="8"/>
      <c r="J51" s="8"/>
      <c r="K51" s="8"/>
      <c r="L51" s="8"/>
      <c r="M51" s="8"/>
      <c r="N51" s="4"/>
      <c r="O51" s="4"/>
    </row>
    <row r="52" spans="1:15" ht="15" x14ac:dyDescent="0.2">
      <c r="A52" s="130" t="s">
        <v>36</v>
      </c>
      <c r="B52" s="130"/>
      <c r="C52" s="8"/>
      <c r="D52" s="8"/>
      <c r="E52" s="4"/>
      <c r="H52" s="4"/>
      <c r="I52" s="8"/>
      <c r="J52" s="8"/>
      <c r="K52" s="8"/>
      <c r="L52" s="8"/>
      <c r="M52" s="8"/>
      <c r="N52" s="4"/>
      <c r="O52" s="4"/>
    </row>
    <row r="53" spans="1:15" ht="16.5" thickBot="1" x14ac:dyDescent="0.25">
      <c r="A53" s="5"/>
      <c r="B53" s="57"/>
      <c r="C53" s="57"/>
      <c r="D53" s="54"/>
      <c r="E53" s="4"/>
      <c r="H53" s="4"/>
      <c r="I53" s="8"/>
      <c r="J53" s="8"/>
      <c r="K53" s="8"/>
      <c r="L53" s="8"/>
      <c r="M53" s="8"/>
      <c r="N53" s="4"/>
      <c r="O53" s="4"/>
    </row>
    <row r="54" spans="1:15" ht="15.75" thickBot="1" x14ac:dyDescent="0.25">
      <c r="A54" s="19" t="s">
        <v>9</v>
      </c>
      <c r="B54" s="18" t="s">
        <v>23</v>
      </c>
      <c r="C54" s="4"/>
      <c r="D54" s="4"/>
      <c r="E54" s="4"/>
      <c r="H54" s="4"/>
      <c r="J54" s="6"/>
      <c r="K54" s="6"/>
      <c r="L54" s="6"/>
      <c r="M54" s="6"/>
      <c r="N54" s="4"/>
      <c r="O54" s="4"/>
    </row>
    <row r="55" spans="1:15" ht="15.75" x14ac:dyDescent="0.25">
      <c r="A55" s="25" t="s">
        <v>10</v>
      </c>
      <c r="B55" s="110">
        <v>0.157</v>
      </c>
      <c r="C55" s="4"/>
      <c r="D55" s="4"/>
      <c r="E55" s="4"/>
      <c r="F55" s="17"/>
      <c r="G55" s="4"/>
      <c r="H55" s="4"/>
      <c r="I55" s="5"/>
      <c r="J55" s="8"/>
      <c r="K55" s="8"/>
      <c r="L55" s="8"/>
      <c r="M55" s="8"/>
      <c r="N55" s="4"/>
      <c r="O55" s="4"/>
    </row>
    <row r="56" spans="1:15" ht="15.75" x14ac:dyDescent="0.25">
      <c r="A56" s="21" t="s">
        <v>11</v>
      </c>
      <c r="B56" s="105">
        <v>0.433</v>
      </c>
      <c r="C56" s="4"/>
      <c r="D56" s="4"/>
      <c r="E56" s="4"/>
      <c r="F56" s="61"/>
      <c r="G56" s="4"/>
      <c r="H56" s="4"/>
      <c r="I56" s="1"/>
      <c r="J56" s="4"/>
      <c r="K56" s="4"/>
      <c r="L56" s="4"/>
      <c r="M56" s="4"/>
      <c r="N56" s="4"/>
      <c r="O56" s="4"/>
    </row>
    <row r="57" spans="1:15" ht="15.75" x14ac:dyDescent="0.25">
      <c r="A57" s="21" t="s">
        <v>12</v>
      </c>
      <c r="B57" s="105">
        <v>0</v>
      </c>
      <c r="C57" s="4"/>
      <c r="D57" s="4"/>
      <c r="E57" s="4"/>
      <c r="F57" s="61"/>
      <c r="G57" s="4"/>
      <c r="H57" s="4"/>
      <c r="I57" s="4"/>
      <c r="J57" s="4"/>
      <c r="K57" s="4"/>
      <c r="L57" s="4"/>
      <c r="M57" s="4"/>
      <c r="N57" s="4"/>
      <c r="O57" s="4"/>
    </row>
    <row r="58" spans="1:15" ht="15.75" x14ac:dyDescent="0.25">
      <c r="A58" s="21" t="s">
        <v>13</v>
      </c>
      <c r="B58" s="105">
        <v>0.32200000000000001</v>
      </c>
      <c r="C58" s="4"/>
      <c r="D58" s="4"/>
      <c r="E58" s="4"/>
      <c r="F58" s="61"/>
      <c r="G58" s="4"/>
      <c r="H58" s="4"/>
      <c r="I58" s="4"/>
      <c r="J58" s="4"/>
      <c r="K58" s="4"/>
      <c r="L58" s="4"/>
      <c r="M58" s="4"/>
      <c r="N58" s="4"/>
      <c r="O58" s="4"/>
    </row>
    <row r="59" spans="1:15" ht="15.75" x14ac:dyDescent="0.25">
      <c r="A59" s="21" t="s">
        <v>14</v>
      </c>
      <c r="B59" s="105">
        <v>3.0000000000000001E-3</v>
      </c>
      <c r="C59" s="4"/>
      <c r="D59" s="4"/>
      <c r="E59" s="4"/>
      <c r="F59" s="61"/>
      <c r="G59" s="4"/>
      <c r="H59" s="4"/>
      <c r="I59" s="4"/>
      <c r="J59" s="4"/>
      <c r="K59" s="4"/>
      <c r="L59" s="4"/>
      <c r="M59" s="4"/>
      <c r="N59" s="4"/>
      <c r="O59" s="4"/>
    </row>
    <row r="60" spans="1:15" ht="16.5" thickBot="1" x14ac:dyDescent="0.3">
      <c r="A60" s="26" t="s">
        <v>24</v>
      </c>
      <c r="B60" s="111">
        <v>8.4000000000000005E-2</v>
      </c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</row>
    <row r="61" spans="1:15" ht="27.75" customHeight="1" x14ac:dyDescent="0.25">
      <c r="A61" s="24" t="s">
        <v>53</v>
      </c>
      <c r="B61" s="109">
        <v>5.0000000000000001E-3</v>
      </c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</row>
    <row r="62" spans="1:15" ht="15.75" x14ac:dyDescent="0.25">
      <c r="A62" s="21" t="s">
        <v>15</v>
      </c>
      <c r="B62" s="112">
        <v>0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</row>
    <row r="63" spans="1:15" ht="15.75" x14ac:dyDescent="0.25">
      <c r="A63" s="21" t="s">
        <v>16</v>
      </c>
      <c r="B63" s="106">
        <v>0</v>
      </c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</row>
    <row r="64" spans="1:15" ht="15.75" x14ac:dyDescent="0.25">
      <c r="A64" s="21" t="s">
        <v>17</v>
      </c>
      <c r="B64" s="106">
        <v>8.0000000000000002E-3</v>
      </c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</row>
    <row r="65" spans="1:15" ht="15.75" x14ac:dyDescent="0.25">
      <c r="A65" s="21" t="s">
        <v>18</v>
      </c>
      <c r="B65" s="106">
        <v>4.0000000000000001E-3</v>
      </c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</row>
    <row r="66" spans="1:15" ht="15.75" x14ac:dyDescent="0.25">
      <c r="A66" s="21" t="s">
        <v>19</v>
      </c>
      <c r="B66" s="106">
        <v>0</v>
      </c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</row>
    <row r="67" spans="1:15" ht="15.75" x14ac:dyDescent="0.25">
      <c r="A67" s="21" t="s">
        <v>37</v>
      </c>
      <c r="B67" s="106">
        <v>2.5000000000000001E-2</v>
      </c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</row>
    <row r="68" spans="1:15" ht="15.75" x14ac:dyDescent="0.25">
      <c r="A68" s="22" t="s">
        <v>20</v>
      </c>
      <c r="B68" s="106">
        <v>2E-3</v>
      </c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</row>
    <row r="69" spans="1:15" ht="16.5" thickBot="1" x14ac:dyDescent="0.3">
      <c r="A69" s="23" t="s">
        <v>21</v>
      </c>
      <c r="B69" s="107">
        <v>3.9E-2</v>
      </c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</row>
    <row r="70" spans="1:15" ht="16.5" thickBot="1" x14ac:dyDescent="0.3">
      <c r="A70" s="20" t="s">
        <v>22</v>
      </c>
      <c r="B70" s="108">
        <v>1</v>
      </c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</row>
    <row r="71" spans="1:15" ht="15" x14ac:dyDescent="0.2">
      <c r="A71" s="35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</row>
    <row r="72" spans="1:15" ht="15.75" x14ac:dyDescent="0.2">
      <c r="A72" s="30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</row>
    <row r="73" spans="1:15" ht="15.75" x14ac:dyDescent="0.2">
      <c r="A73" s="30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</row>
    <row r="74" spans="1:15" ht="15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</row>
    <row r="75" spans="1:15" ht="15" x14ac:dyDescent="0.2">
      <c r="M75" s="4"/>
      <c r="N75" s="4"/>
      <c r="O75" s="4"/>
    </row>
    <row r="76" spans="1:15" ht="15" x14ac:dyDescent="0.2">
      <c r="M76" s="4"/>
      <c r="N76" s="4"/>
      <c r="O76" s="4"/>
    </row>
    <row r="77" spans="1:15" ht="15" x14ac:dyDescent="0.2">
      <c r="M77" s="4"/>
      <c r="N77" s="4"/>
      <c r="O77" s="4"/>
    </row>
    <row r="78" spans="1:15" ht="15" x14ac:dyDescent="0.2">
      <c r="M78" s="4"/>
      <c r="N78" s="4"/>
      <c r="O78" s="4"/>
    </row>
    <row r="79" spans="1:15" ht="15" x14ac:dyDescent="0.2">
      <c r="M79" s="4"/>
      <c r="N79" s="4"/>
      <c r="O79" s="4"/>
    </row>
    <row r="80" spans="1:15" ht="15" x14ac:dyDescent="0.2">
      <c r="M80" s="4"/>
      <c r="N80" s="4"/>
      <c r="O80" s="4"/>
    </row>
    <row r="81" spans="1:15" ht="15" x14ac:dyDescent="0.2">
      <c r="M81" s="4"/>
      <c r="N81" s="4"/>
      <c r="O81" s="4"/>
    </row>
    <row r="82" spans="1:15" ht="15" x14ac:dyDescent="0.2">
      <c r="M82" s="4"/>
      <c r="N82" s="4"/>
      <c r="O82" s="4"/>
    </row>
    <row r="83" spans="1:15" ht="15" x14ac:dyDescent="0.2">
      <c r="M83" s="4"/>
      <c r="N83" s="4"/>
      <c r="O83" s="4"/>
    </row>
    <row r="84" spans="1:15" ht="15" x14ac:dyDescent="0.2">
      <c r="M84" s="4"/>
      <c r="N84" s="4"/>
      <c r="O84" s="4"/>
    </row>
    <row r="85" spans="1:15" ht="15" x14ac:dyDescent="0.2">
      <c r="M85" s="4"/>
      <c r="N85" s="4"/>
      <c r="O85" s="4"/>
    </row>
    <row r="86" spans="1:15" ht="15" x14ac:dyDescent="0.2">
      <c r="M86" s="4"/>
      <c r="N86" s="4"/>
      <c r="O86" s="4"/>
    </row>
    <row r="87" spans="1:15" ht="15" x14ac:dyDescent="0.2">
      <c r="M87" s="4"/>
      <c r="N87" s="4"/>
      <c r="O87" s="4"/>
    </row>
    <row r="88" spans="1:15" ht="15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</row>
    <row r="89" spans="1:15" ht="15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</row>
    <row r="90" spans="1:15" ht="15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</row>
    <row r="91" spans="1:15" ht="15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</row>
    <row r="92" spans="1:15" ht="15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</row>
    <row r="93" spans="1:15" ht="15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</row>
    <row r="94" spans="1:15" ht="15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</row>
    <row r="95" spans="1:15" ht="15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</row>
    <row r="96" spans="1:15" ht="15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</row>
    <row r="97" spans="1:15" ht="15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</row>
    <row r="98" spans="1:15" ht="15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</row>
    <row r="99" spans="1:15" ht="15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</row>
    <row r="100" spans="1:15" ht="15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</row>
    <row r="101" spans="1:15" ht="15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</row>
    <row r="102" spans="1:15" ht="15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</row>
    <row r="103" spans="1:15" ht="15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</row>
    <row r="104" spans="1:15" ht="15" x14ac:dyDescent="0.2">
      <c r="F104" s="4"/>
    </row>
    <row r="105" spans="1:15" ht="15" x14ac:dyDescent="0.2">
      <c r="F105" s="4"/>
    </row>
  </sheetData>
  <mergeCells count="6">
    <mergeCell ref="A1:D1"/>
    <mergeCell ref="A2:D2"/>
    <mergeCell ref="A5:D5"/>
    <mergeCell ref="A51:B51"/>
    <mergeCell ref="A52:B52"/>
    <mergeCell ref="A4:D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Current Month </vt:lpstr>
      <vt:lpstr>Previous Month </vt:lpstr>
      <vt:lpstr>Difference</vt:lpstr>
      <vt:lpstr>Difference (%)</vt:lpstr>
      <vt:lpstr>Current Month Ratios</vt:lpstr>
      <vt:lpstr>'Current Month '!Print_Area</vt:lpstr>
      <vt:lpstr>'Previous Month '!Print_Area</vt:lpstr>
    </vt:vector>
  </TitlesOfParts>
  <Company>Pepco Holdings,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lbeck</dc:creator>
  <cp:lastModifiedBy>Banks, Tymone (DOS)</cp:lastModifiedBy>
  <cp:lastPrinted>2015-10-19T17:49:53Z</cp:lastPrinted>
  <dcterms:created xsi:type="dcterms:W3CDTF">2008-04-10T17:04:30Z</dcterms:created>
  <dcterms:modified xsi:type="dcterms:W3CDTF">2026-07-20T16:06:51Z</dcterms:modified>
</cp:coreProperties>
</file>