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elmarva Power Choice Reports\2025\Difference Reports\"/>
    </mc:Choice>
  </mc:AlternateContent>
  <xr:revisionPtr revIDLastSave="0" documentId="13_ncr:1_{9A429054-CD4F-408E-BF49-D05B4756AA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rrent Month " sheetId="2" r:id="rId1"/>
    <sheet name="Previous Month " sheetId="1" r:id="rId2"/>
    <sheet name="Difference" sheetId="3" r:id="rId3"/>
    <sheet name="Difference (%)" sheetId="4" r:id="rId4"/>
    <sheet name="Current Month Ratios" sheetId="5" r:id="rId5"/>
  </sheets>
  <definedNames>
    <definedName name="_xlnm.Print_Area" localSheetId="0">'Current Month '!$A$1:$L$72</definedName>
    <definedName name="_xlnm.Print_Area" localSheetId="1">'Previous Month '!$A$1:$L$72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B32" i="1"/>
  <c r="D31" i="1"/>
  <c r="D30" i="1"/>
  <c r="D32" i="1" s="1"/>
  <c r="D28" i="1"/>
  <c r="C28" i="1"/>
  <c r="B28" i="1"/>
  <c r="D27" i="1"/>
  <c r="D26" i="1"/>
  <c r="C19" i="1"/>
  <c r="B19" i="1"/>
  <c r="D18" i="1"/>
  <c r="D17" i="1"/>
  <c r="D19" i="1" s="1"/>
  <c r="C14" i="1"/>
  <c r="B14" i="1"/>
  <c r="D13" i="1"/>
  <c r="D12" i="1"/>
  <c r="D14" i="1" s="1"/>
  <c r="D9" i="1"/>
  <c r="C9" i="1"/>
  <c r="B9" i="1"/>
  <c r="D8" i="1"/>
  <c r="D7" i="1"/>
  <c r="C32" i="2"/>
  <c r="B32" i="2"/>
  <c r="D31" i="2"/>
  <c r="D30" i="2"/>
  <c r="D32" i="2" s="1"/>
  <c r="C28" i="2"/>
  <c r="B28" i="2"/>
  <c r="D27" i="2"/>
  <c r="D26" i="2"/>
  <c r="D28" i="2" s="1"/>
  <c r="C19" i="2"/>
  <c r="B19" i="2"/>
  <c r="D18" i="2"/>
  <c r="D17" i="2"/>
  <c r="D19" i="2" s="1"/>
  <c r="C14" i="2"/>
  <c r="B14" i="2"/>
  <c r="D13" i="2"/>
  <c r="D12" i="2"/>
  <c r="D14" i="2" s="1"/>
  <c r="D9" i="2"/>
  <c r="C9" i="2"/>
  <c r="B9" i="2"/>
  <c r="D8" i="2"/>
  <c r="D7" i="2"/>
  <c r="M43" i="2" l="1"/>
  <c r="M44" i="2" l="1"/>
  <c r="M42" i="2"/>
  <c r="M41" i="2"/>
  <c r="M40" i="2"/>
  <c r="M39" i="2"/>
  <c r="K38" i="2"/>
  <c r="M38" i="2"/>
  <c r="M45" i="2" l="1"/>
  <c r="K44" i="2"/>
  <c r="K43" i="2"/>
  <c r="K42" i="2"/>
  <c r="K41" i="2"/>
  <c r="K40" i="2"/>
  <c r="K39" i="2"/>
  <c r="K38" i="1"/>
  <c r="K39" i="1"/>
  <c r="K40" i="1"/>
  <c r="K41" i="1"/>
  <c r="K42" i="1"/>
  <c r="K43" i="1"/>
  <c r="K44" i="1"/>
  <c r="K45" i="1"/>
  <c r="K45" i="2" l="1"/>
  <c r="C27" i="5" l="1"/>
  <c r="B27" i="5"/>
  <c r="B30" i="5"/>
  <c r="C30" i="5"/>
  <c r="B31" i="5"/>
  <c r="C31" i="5"/>
  <c r="B32" i="5"/>
  <c r="C32" i="5"/>
  <c r="D27" i="5" l="1"/>
  <c r="D26" i="5"/>
  <c r="D28" i="5"/>
  <c r="D31" i="5"/>
  <c r="D30" i="5"/>
  <c r="D32" i="5"/>
  <c r="C26" i="5"/>
  <c r="B26" i="5"/>
  <c r="C28" i="5"/>
  <c r="B28" i="5"/>
  <c r="D13" i="5" l="1"/>
  <c r="D8" i="5"/>
  <c r="B7" i="5"/>
  <c r="C7" i="5"/>
  <c r="D7" i="5"/>
  <c r="B8" i="5"/>
  <c r="C8" i="5"/>
  <c r="B9" i="5"/>
  <c r="C9" i="5"/>
  <c r="D9" i="5"/>
  <c r="B12" i="5"/>
  <c r="C12" i="5"/>
  <c r="D12" i="5"/>
  <c r="B13" i="5"/>
  <c r="C13" i="5"/>
  <c r="B14" i="5"/>
  <c r="C14" i="5"/>
  <c r="D14" i="5"/>
  <c r="B17" i="5"/>
  <c r="C17" i="5"/>
  <c r="D17" i="5"/>
  <c r="B18" i="5"/>
  <c r="C18" i="5"/>
  <c r="D18" i="5"/>
  <c r="B19" i="5"/>
  <c r="C19" i="5"/>
  <c r="D19" i="5"/>
  <c r="B22" i="5"/>
  <c r="C22" i="5"/>
  <c r="D22" i="5"/>
  <c r="M38" i="1" l="1"/>
  <c r="M39" i="1"/>
  <c r="M40" i="1"/>
  <c r="M41" i="1"/>
  <c r="M42" i="1"/>
  <c r="M43" i="1"/>
  <c r="M44" i="1"/>
  <c r="M45" i="1"/>
  <c r="M45" i="5" l="1"/>
  <c r="K45" i="5"/>
  <c r="M44" i="5"/>
  <c r="K44" i="5"/>
  <c r="M43" i="5"/>
  <c r="K43" i="5"/>
  <c r="M42" i="5"/>
  <c r="K42" i="5"/>
  <c r="M41" i="5"/>
  <c r="K41" i="5"/>
  <c r="M40" i="5"/>
  <c r="K40" i="5"/>
  <c r="M39" i="5"/>
  <c r="K39" i="5"/>
  <c r="M38" i="5"/>
  <c r="K38" i="5"/>
  <c r="B14" i="3" l="1"/>
  <c r="B14" i="4" s="1"/>
  <c r="B19" i="3"/>
  <c r="B19" i="4" s="1"/>
  <c r="B28" i="3"/>
  <c r="B28" i="4" s="1"/>
  <c r="C9" i="3"/>
  <c r="C9" i="4" s="1"/>
  <c r="C32" i="3"/>
  <c r="C32" i="4" s="1"/>
  <c r="C28" i="3"/>
  <c r="C28" i="4" s="1"/>
  <c r="D8" i="3"/>
  <c r="D8" i="4" s="1"/>
  <c r="C26" i="3"/>
  <c r="C26" i="4" s="1"/>
  <c r="C27" i="3"/>
  <c r="C27" i="4" s="1"/>
  <c r="B26" i="3"/>
  <c r="B26" i="4" s="1"/>
  <c r="B7" i="3"/>
  <c r="B7" i="4" s="1"/>
  <c r="C30" i="3"/>
  <c r="C30" i="4" s="1"/>
  <c r="D30" i="3"/>
  <c r="D30" i="4" s="1"/>
  <c r="C31" i="3"/>
  <c r="C31" i="4" s="1"/>
  <c r="D31" i="3"/>
  <c r="D31" i="4" s="1"/>
  <c r="B31" i="3"/>
  <c r="B31" i="4" s="1"/>
  <c r="B30" i="3"/>
  <c r="B30" i="4" s="1"/>
  <c r="D27" i="3"/>
  <c r="D27" i="4" s="1"/>
  <c r="B27" i="3"/>
  <c r="B27" i="4" s="1"/>
  <c r="C22" i="3"/>
  <c r="C22" i="4" s="1"/>
  <c r="D22" i="3"/>
  <c r="D22" i="4" s="1"/>
  <c r="B22" i="3"/>
  <c r="B22" i="4" s="1"/>
  <c r="C17" i="3"/>
  <c r="C17" i="4" s="1"/>
  <c r="C18" i="3"/>
  <c r="C18" i="4" s="1"/>
  <c r="D18" i="3"/>
  <c r="D18" i="4" s="1"/>
  <c r="B18" i="3"/>
  <c r="B18" i="4" s="1"/>
  <c r="B17" i="3"/>
  <c r="B17" i="4" s="1"/>
  <c r="C12" i="3"/>
  <c r="C12" i="4" s="1"/>
  <c r="C13" i="3"/>
  <c r="C13" i="4" s="1"/>
  <c r="D13" i="3"/>
  <c r="D13" i="4" s="1"/>
  <c r="B13" i="3"/>
  <c r="B13" i="4" s="1"/>
  <c r="B12" i="3"/>
  <c r="B12" i="4" s="1"/>
  <c r="C7" i="3"/>
  <c r="C7" i="4" s="1"/>
  <c r="C8" i="3"/>
  <c r="C8" i="4" s="1"/>
  <c r="B8" i="3"/>
  <c r="B8" i="4" s="1"/>
  <c r="D17" i="3"/>
  <c r="D17" i="4" s="1"/>
  <c r="D26" i="3"/>
  <c r="D26" i="4" s="1"/>
  <c r="B32" i="3"/>
  <c r="B32" i="4" s="1"/>
  <c r="C19" i="3"/>
  <c r="C19" i="4" s="1"/>
  <c r="C14" i="3"/>
  <c r="C14" i="4" s="1"/>
  <c r="B9" i="3"/>
  <c r="B9" i="4" s="1"/>
  <c r="D32" i="3" l="1"/>
  <c r="D32" i="4" s="1"/>
  <c r="D28" i="3"/>
  <c r="D28" i="4" s="1"/>
  <c r="D19" i="3"/>
  <c r="D19" i="4" s="1"/>
  <c r="D14" i="3"/>
  <c r="D14" i="4" s="1"/>
  <c r="D12" i="3"/>
  <c r="D12" i="4" s="1"/>
  <c r="D9" i="3"/>
  <c r="D9" i="4" s="1"/>
  <c r="D7" i="3"/>
  <c r="D7" i="4" s="1"/>
</calcChain>
</file>

<file path=xl/sharedStrings.xml><?xml version="1.0" encoding="utf-8"?>
<sst xmlns="http://schemas.openxmlformats.org/spreadsheetml/2006/main" count="266" uniqueCount="70">
  <si>
    <t>Number of Customers Served by Competitive Suppliers</t>
  </si>
  <si>
    <t>Capacity Obligation Served by Competitive Suppliers (MW)</t>
  </si>
  <si>
    <t>Residential</t>
  </si>
  <si>
    <t>Non-Residential</t>
  </si>
  <si>
    <t>Totals</t>
  </si>
  <si>
    <t>TOTAL Delmarva Power &amp; Light Electric Customers</t>
  </si>
  <si>
    <t>Number of SOS Customers Served by Delmarva Power</t>
  </si>
  <si>
    <t>TOTAL Capacity Served by All Suppliers (MW)</t>
  </si>
  <si>
    <t>SOS Capacity Obligation Served by DP&amp;L (MW)</t>
  </si>
  <si>
    <t xml:space="preserve">Fuel Type </t>
  </si>
  <si>
    <t>Coal</t>
  </si>
  <si>
    <t>Gas</t>
  </si>
  <si>
    <t>Hydroelectric (large)</t>
  </si>
  <si>
    <t>Nuclear</t>
  </si>
  <si>
    <t>Oil</t>
  </si>
  <si>
    <t>Fuel Cells</t>
  </si>
  <si>
    <t>Geothermal</t>
  </si>
  <si>
    <t>Hydroelectric (small)</t>
  </si>
  <si>
    <t>Solid Waste (MSW)</t>
  </si>
  <si>
    <t>Ocean</t>
  </si>
  <si>
    <t>Sustainable Biomass, incl. waste-to-energy</t>
  </si>
  <si>
    <t>Wind</t>
  </si>
  <si>
    <t>TOTAL</t>
  </si>
  <si>
    <t>RATIO:</t>
  </si>
  <si>
    <t>Renewable (detail below in green)</t>
  </si>
  <si>
    <t>kWh Usage Data:</t>
  </si>
  <si>
    <t>Continued on Page 2.</t>
  </si>
  <si>
    <t>(Usage as of the last day of the month.)</t>
  </si>
  <si>
    <t>Monthly Report for Period Ending:</t>
  </si>
  <si>
    <t>Number of Suppliers Serving Customers</t>
  </si>
  <si>
    <t>kWh Actual Sales Served by Competitive Suppliers this Month</t>
  </si>
  <si>
    <t>SOS kWh Actual Sales Served by DP&amp;L this Month</t>
  </si>
  <si>
    <t>TOTAL kWh Actual Sales Served by All Suppliers this Month</t>
  </si>
  <si>
    <t xml:space="preserve">SOS - Total kWh 12-Month ending  </t>
  </si>
  <si>
    <t xml:space="preserve">ALL - Total kWh 12-Month ending   </t>
  </si>
  <si>
    <t>TPS - Total kWh 12-Month ending</t>
  </si>
  <si>
    <t>(Note: This data will be updated annually in October)</t>
  </si>
  <si>
    <t>Solar</t>
  </si>
  <si>
    <t>PLC</t>
  </si>
  <si>
    <t>TPS Count</t>
  </si>
  <si>
    <t>%</t>
  </si>
  <si>
    <t>TPS PLC</t>
  </si>
  <si>
    <t>SOS Count</t>
  </si>
  <si>
    <t>SOS PLC</t>
  </si>
  <si>
    <t>Total Count</t>
  </si>
  <si>
    <t>Total PLC</t>
  </si>
  <si>
    <t>&lt;25 kw</t>
  </si>
  <si>
    <t>25 - 99.99</t>
  </si>
  <si>
    <t>100 - 199.99</t>
  </si>
  <si>
    <t>200 - 299.99</t>
  </si>
  <si>
    <t>300 - 399.99</t>
  </si>
  <si>
    <t>400 - 499.99</t>
  </si>
  <si>
    <t>500 and &gt;</t>
  </si>
  <si>
    <t>Combustion from Gas from the anaerobic digestion of organic material (Captured Methane/Landfill Methane Gas)</t>
  </si>
  <si>
    <t>Delmarva Delaware TPS / SOS Split by size (excluding residential, OL, and ORL tariffs)</t>
  </si>
  <si>
    <t>Delmarva Power Electric Supply Choice Enrollment Information</t>
  </si>
  <si>
    <t>Residential Change from Previous Month</t>
  </si>
  <si>
    <t>Non-Residential Change from Previous Month</t>
  </si>
  <si>
    <t>Totals  Change from Previous Month</t>
  </si>
  <si>
    <t xml:space="preserve"> </t>
  </si>
  <si>
    <t>TPS - Total kWh Year-To-Date (YTD) for 2017</t>
  </si>
  <si>
    <t>SOS - Total kWh Year-To-Date (YTD) for 2017</t>
  </si>
  <si>
    <t>ALL - Total kWh Year-To-Date (YTD) for 2017</t>
  </si>
  <si>
    <t>TPS - Total kWh Year-To-Date (YTD) for 2019</t>
  </si>
  <si>
    <t>SOS - Total kWh Year-To-Date (YTD) for 2019</t>
  </si>
  <si>
    <t>ALL - Total kWh Year-To-Date (YTD) for 2019</t>
  </si>
  <si>
    <t>&lt;0.05%</t>
  </si>
  <si>
    <t>Fuel Resource Mix as reported for the Period June 2022 to May 2023</t>
  </si>
  <si>
    <t>(As of November 28, 2025) November 2025 REPORT</t>
  </si>
  <si>
    <t>(As of December 26, 2025) December 2025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</si>
</sst>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  <numFmt numFmtId="167" formatCode="0.00000000000000000E+00"/>
  </numFmts>
  <fonts count="2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indexed="48"/>
      <name val="Arial"/>
      <family val="2"/>
    </font>
    <font>
      <b/>
      <sz val="12"/>
      <color indexed="17"/>
      <name val="Arial"/>
      <family val="2"/>
    </font>
    <font>
      <sz val="12"/>
      <color indexed="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left" indent="15"/>
    </xf>
    <xf numFmtId="0" fontId="5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5" fontId="5" fillId="0" borderId="0" xfId="1" applyNumberFormat="1" applyFont="1" applyFill="1" applyBorder="1"/>
    <xf numFmtId="166" fontId="6" fillId="0" borderId="0" xfId="0" applyNumberFormat="1" applyFont="1"/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3" borderId="10" xfId="0" applyFont="1" applyFill="1" applyBorder="1" applyAlignment="1">
      <alignment horizontal="center" wrapText="1"/>
    </xf>
    <xf numFmtId="165" fontId="11" fillId="0" borderId="0" xfId="1" applyNumberFormat="1" applyFont="1" applyFill="1" applyBorder="1"/>
    <xf numFmtId="164" fontId="5" fillId="0" borderId="0" xfId="0" applyNumberFormat="1" applyFont="1"/>
    <xf numFmtId="0" fontId="5" fillId="0" borderId="11" xfId="0" applyFont="1" applyBorder="1"/>
    <xf numFmtId="0" fontId="4" fillId="0" borderId="0" xfId="0" applyFont="1" applyAlignment="1">
      <alignment horizontal="right" vertical="top" wrapText="1"/>
    </xf>
    <xf numFmtId="0" fontId="4" fillId="4" borderId="0" xfId="0" applyFont="1" applyFill="1"/>
    <xf numFmtId="0" fontId="4" fillId="0" borderId="1" xfId="0" applyFont="1" applyBorder="1" applyAlignment="1">
      <alignment horizontal="center"/>
    </xf>
    <xf numFmtId="0" fontId="12" fillId="0" borderId="0" xfId="0" quotePrefix="1" applyFont="1"/>
    <xf numFmtId="167" fontId="0" fillId="0" borderId="0" xfId="0" applyNumberFormat="1"/>
    <xf numFmtId="0" fontId="5" fillId="0" borderId="0" xfId="0" quotePrefix="1" applyFont="1"/>
    <xf numFmtId="165" fontId="18" fillId="0" borderId="0" xfId="1" applyNumberFormat="1" applyFont="1" applyFill="1" applyBorder="1"/>
    <xf numFmtId="0" fontId="12" fillId="0" borderId="0" xfId="0" applyFont="1"/>
    <xf numFmtId="17" fontId="4" fillId="0" borderId="0" xfId="0" quotePrefix="1" applyNumberFormat="1" applyFont="1"/>
    <xf numFmtId="14" fontId="0" fillId="0" borderId="0" xfId="0" applyNumberFormat="1"/>
    <xf numFmtId="0" fontId="17" fillId="0" borderId="0" xfId="0" applyFont="1" applyAlignment="1">
      <alignment horizontal="right"/>
    </xf>
    <xf numFmtId="165" fontId="17" fillId="0" borderId="0" xfId="1" applyNumberFormat="1" applyFont="1" applyBorder="1"/>
    <xf numFmtId="9" fontId="0" fillId="0" borderId="0" xfId="1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0" fillId="0" borderId="11" xfId="0" applyBorder="1"/>
    <xf numFmtId="0" fontId="4" fillId="0" borderId="2" xfId="0" applyFont="1" applyBorder="1" applyAlignment="1">
      <alignment horizontal="center" wrapText="1"/>
    </xf>
    <xf numFmtId="9" fontId="5" fillId="0" borderId="0" xfId="0" applyNumberFormat="1" applyFont="1"/>
    <xf numFmtId="166" fontId="6" fillId="0" borderId="0" xfId="10" applyNumberFormat="1" applyFont="1"/>
    <xf numFmtId="166" fontId="6" fillId="0" borderId="0" xfId="10" applyNumberFormat="1" applyFont="1" applyBorder="1"/>
    <xf numFmtId="9" fontId="6" fillId="0" borderId="0" xfId="10" applyFont="1" applyBorder="1"/>
    <xf numFmtId="166" fontId="4" fillId="0" borderId="0" xfId="0" applyNumberFormat="1" applyFont="1"/>
    <xf numFmtId="166" fontId="9" fillId="0" borderId="0" xfId="0" applyNumberFormat="1" applyFont="1"/>
    <xf numFmtId="165" fontId="5" fillId="0" borderId="0" xfId="2" applyNumberFormat="1" applyFont="1" applyFill="1" applyBorder="1"/>
    <xf numFmtId="165" fontId="5" fillId="0" borderId="0" xfId="2" quotePrefix="1" applyNumberFormat="1" applyFont="1" applyFill="1" applyBorder="1" applyAlignment="1">
      <alignment horizontal="center"/>
    </xf>
    <xf numFmtId="37" fontId="5" fillId="0" borderId="0" xfId="0" applyNumberFormat="1" applyFont="1"/>
    <xf numFmtId="165" fontId="11" fillId="0" borderId="0" xfId="2" applyNumberFormat="1" applyFont="1" applyFill="1" applyBorder="1"/>
    <xf numFmtId="165" fontId="17" fillId="0" borderId="0" xfId="2" applyNumberFormat="1" applyFont="1" applyBorder="1"/>
    <xf numFmtId="9" fontId="0" fillId="0" borderId="0" xfId="11" applyFont="1" applyBorder="1"/>
    <xf numFmtId="165" fontId="18" fillId="0" borderId="0" xfId="2" applyNumberFormat="1" applyFont="1" applyFill="1" applyBorder="1"/>
    <xf numFmtId="166" fontId="5" fillId="0" borderId="0" xfId="0" applyNumberFormat="1" applyFont="1"/>
    <xf numFmtId="0" fontId="12" fillId="0" borderId="0" xfId="9"/>
    <xf numFmtId="17" fontId="4" fillId="0" borderId="0" xfId="9" quotePrefix="1" applyNumberFormat="1" applyFont="1"/>
    <xf numFmtId="0" fontId="5" fillId="0" borderId="0" xfId="9" applyFont="1"/>
    <xf numFmtId="0" fontId="5" fillId="0" borderId="12" xfId="9" applyFont="1" applyBorder="1"/>
    <xf numFmtId="0" fontId="4" fillId="0" borderId="13" xfId="9" applyFont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0" fontId="4" fillId="0" borderId="0" xfId="9" applyFont="1" applyAlignment="1">
      <alignment horizontal="left" indent="15"/>
    </xf>
    <xf numFmtId="0" fontId="4" fillId="0" borderId="1" xfId="9" applyFont="1" applyBorder="1" applyAlignment="1">
      <alignment vertical="top" wrapText="1"/>
    </xf>
    <xf numFmtId="3" fontId="5" fillId="0" borderId="1" xfId="3" applyNumberFormat="1" applyFont="1" applyFill="1" applyBorder="1"/>
    <xf numFmtId="0" fontId="4" fillId="0" borderId="0" xfId="9" applyFont="1" applyAlignment="1">
      <alignment vertical="top" wrapText="1"/>
    </xf>
    <xf numFmtId="0" fontId="5" fillId="0" borderId="0" xfId="9" applyFont="1" applyAlignment="1">
      <alignment horizontal="right" vertical="top" wrapText="1"/>
    </xf>
    <xf numFmtId="0" fontId="4" fillId="0" borderId="3" xfId="9" applyFont="1" applyBorder="1" applyAlignment="1">
      <alignment vertical="top" wrapText="1"/>
    </xf>
    <xf numFmtId="3" fontId="5" fillId="0" borderId="0" xfId="9" applyNumberFormat="1" applyFont="1" applyAlignment="1">
      <alignment horizontal="right" vertical="top" wrapText="1"/>
    </xf>
    <xf numFmtId="0" fontId="4" fillId="0" borderId="2" xfId="9" applyFont="1" applyBorder="1" applyAlignment="1">
      <alignment vertical="top" wrapText="1"/>
    </xf>
    <xf numFmtId="0" fontId="5" fillId="0" borderId="0" xfId="9" applyFont="1" applyAlignment="1">
      <alignment vertical="top" wrapText="1"/>
    </xf>
    <xf numFmtId="3" fontId="5" fillId="0" borderId="0" xfId="3" applyNumberFormat="1" applyFont="1" applyFill="1" applyBorder="1"/>
    <xf numFmtId="3" fontId="12" fillId="0" borderId="0" xfId="9" applyNumberFormat="1"/>
    <xf numFmtId="0" fontId="4" fillId="0" borderId="0" xfId="9" applyFont="1"/>
    <xf numFmtId="3" fontId="5" fillId="0" borderId="0" xfId="9" applyNumberFormat="1" applyFont="1"/>
    <xf numFmtId="4" fontId="5" fillId="0" borderId="0" xfId="9" applyNumberFormat="1" applyFont="1" applyAlignment="1">
      <alignment horizontal="right" vertical="top" wrapText="1"/>
    </xf>
    <xf numFmtId="0" fontId="5" fillId="0" borderId="11" xfId="9" applyFont="1" applyBorder="1"/>
    <xf numFmtId="3" fontId="5" fillId="0" borderId="11" xfId="9" applyNumberFormat="1" applyFont="1" applyBorder="1"/>
    <xf numFmtId="0" fontId="12" fillId="0" borderId="0" xfId="9" quotePrefix="1"/>
    <xf numFmtId="0" fontId="4" fillId="4" borderId="0" xfId="9" applyFont="1" applyFill="1"/>
    <xf numFmtId="3" fontId="4" fillId="0" borderId="1" xfId="9" applyNumberFormat="1" applyFont="1" applyBorder="1" applyAlignment="1">
      <alignment horizontal="center" wrapText="1"/>
    </xf>
    <xf numFmtId="3" fontId="5" fillId="0" borderId="0" xfId="3" quotePrefix="1" applyNumberFormat="1" applyFont="1" applyFill="1" applyBorder="1" applyAlignment="1">
      <alignment horizontal="center"/>
    </xf>
    <xf numFmtId="165" fontId="11" fillId="0" borderId="0" xfId="3" applyNumberFormat="1" applyFont="1" applyFill="1" applyBorder="1"/>
    <xf numFmtId="165" fontId="5" fillId="0" borderId="0" xfId="3" applyNumberFormat="1" applyFont="1" applyFill="1" applyBorder="1"/>
    <xf numFmtId="167" fontId="12" fillId="0" borderId="0" xfId="9" applyNumberFormat="1"/>
    <xf numFmtId="10" fontId="5" fillId="0" borderId="1" xfId="12" applyNumberFormat="1" applyFont="1" applyFill="1" applyBorder="1"/>
    <xf numFmtId="10" fontId="5" fillId="0" borderId="0" xfId="12" applyNumberFormat="1" applyFont="1" applyFill="1" applyBorder="1"/>
    <xf numFmtId="166" fontId="5" fillId="0" borderId="1" xfId="11" applyNumberFormat="1" applyFont="1" applyFill="1" applyBorder="1"/>
    <xf numFmtId="166" fontId="5" fillId="0" borderId="14" xfId="11" applyNumberFormat="1" applyFont="1" applyFill="1" applyBorder="1"/>
    <xf numFmtId="166" fontId="5" fillId="0" borderId="15" xfId="11" applyNumberFormat="1" applyFont="1" applyFill="1" applyBorder="1"/>
    <xf numFmtId="3" fontId="5" fillId="0" borderId="1" xfId="0" applyNumberFormat="1" applyFont="1" applyBorder="1"/>
    <xf numFmtId="165" fontId="5" fillId="0" borderId="0" xfId="0" applyNumberFormat="1" applyFont="1" applyAlignment="1">
      <alignment vertical="top" wrapText="1"/>
    </xf>
    <xf numFmtId="165" fontId="5" fillId="5" borderId="0" xfId="3" applyNumberFormat="1" applyFont="1" applyFill="1" applyBorder="1"/>
    <xf numFmtId="0" fontId="4" fillId="0" borderId="16" xfId="0" applyFont="1" applyBorder="1" applyAlignment="1">
      <alignment horizontal="center" wrapText="1"/>
    </xf>
    <xf numFmtId="0" fontId="5" fillId="0" borderId="11" xfId="0" applyFont="1" applyBorder="1" applyAlignment="1">
      <alignment vertical="top" wrapText="1"/>
    </xf>
    <xf numFmtId="10" fontId="5" fillId="0" borderId="1" xfId="10" applyNumberFormat="1" applyFont="1" applyBorder="1"/>
    <xf numFmtId="10" fontId="5" fillId="0" borderId="1" xfId="10" applyNumberFormat="1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166" fontId="9" fillId="0" borderId="17" xfId="0" applyNumberFormat="1" applyFont="1" applyBorder="1"/>
    <xf numFmtId="166" fontId="10" fillId="0" borderId="17" xfId="0" applyNumberFormat="1" applyFont="1" applyBorder="1"/>
    <xf numFmtId="166" fontId="10" fillId="0" borderId="18" xfId="0" applyNumberFormat="1" applyFont="1" applyBorder="1"/>
    <xf numFmtId="166" fontId="4" fillId="0" borderId="4" xfId="0" applyNumberFormat="1" applyFont="1" applyBorder="1"/>
    <xf numFmtId="166" fontId="10" fillId="0" borderId="19" xfId="0" applyNumberFormat="1" applyFont="1" applyBorder="1"/>
    <xf numFmtId="166" fontId="9" fillId="0" borderId="20" xfId="0" applyNumberFormat="1" applyFont="1" applyBorder="1"/>
    <xf numFmtId="166" fontId="9" fillId="3" borderId="21" xfId="0" applyNumberFormat="1" applyFont="1" applyFill="1" applyBorder="1"/>
    <xf numFmtId="166" fontId="10" fillId="0" borderId="17" xfId="0" applyNumberFormat="1" applyFont="1" applyBorder="1" applyAlignment="1">
      <alignment horizontal="right"/>
    </xf>
    <xf numFmtId="165" fontId="5" fillId="0" borderId="1" xfId="3" applyNumberFormat="1" applyFont="1" applyBorder="1"/>
    <xf numFmtId="9" fontId="5" fillId="0" borderId="1" xfId="12" applyFont="1" applyBorder="1"/>
    <xf numFmtId="165" fontId="5" fillId="5" borderId="1" xfId="3" applyNumberFormat="1" applyFont="1" applyFill="1" applyBorder="1"/>
    <xf numFmtId="165" fontId="5" fillId="5" borderId="3" xfId="3" applyNumberFormat="1" applyFont="1" applyFill="1" applyBorder="1"/>
    <xf numFmtId="165" fontId="5" fillId="5" borderId="2" xfId="3" applyNumberFormat="1" applyFont="1" applyFill="1" applyBorder="1"/>
    <xf numFmtId="165" fontId="19" fillId="0" borderId="1" xfId="3" applyNumberFormat="1" applyFont="1" applyBorder="1"/>
    <xf numFmtId="164" fontId="5" fillId="0" borderId="1" xfId="0" applyNumberFormat="1" applyFont="1" applyBorder="1"/>
    <xf numFmtId="164" fontId="5" fillId="0" borderId="3" xfId="0" applyNumberFormat="1" applyFont="1" applyBorder="1"/>
    <xf numFmtId="164" fontId="5" fillId="0" borderId="2" xfId="0" applyNumberFormat="1" applyFont="1" applyBorder="1"/>
    <xf numFmtId="0" fontId="5" fillId="0" borderId="1" xfId="0" applyFont="1" applyBorder="1"/>
    <xf numFmtId="165" fontId="5" fillId="5" borderId="0" xfId="3" quotePrefix="1" applyNumberFormat="1" applyFont="1" applyFill="1" applyBorder="1" applyAlignment="1">
      <alignment horizontal="center"/>
    </xf>
    <xf numFmtId="9" fontId="5" fillId="0" borderId="1" xfId="12" applyFont="1" applyFill="1" applyBorder="1"/>
    <xf numFmtId="37" fontId="5" fillId="5" borderId="1" xfId="3" applyNumberFormat="1" applyFont="1" applyFill="1" applyBorder="1"/>
    <xf numFmtId="9" fontId="19" fillId="0" borderId="1" xfId="10" applyFont="1" applyBorder="1"/>
    <xf numFmtId="0" fontId="4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9" applyFont="1" applyAlignment="1">
      <alignment horizontal="center"/>
    </xf>
    <xf numFmtId="17" fontId="2" fillId="0" borderId="0" xfId="9" quotePrefix="1" applyNumberFormat="1" applyFont="1" applyAlignment="1">
      <alignment horizontal="center"/>
    </xf>
  </cellXfs>
  <cellStyles count="19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3 2" xfId="5" xr:uid="{00000000-0005-0000-0000-000004000000}"/>
    <cellStyle name="Comma 4" xfId="6" xr:uid="{00000000-0005-0000-0000-000005000000}"/>
    <cellStyle name="Comma 4 2" xfId="7" xr:uid="{00000000-0005-0000-0000-000006000000}"/>
    <cellStyle name="Comma 5" xfId="8" xr:uid="{00000000-0005-0000-0000-000007000000}"/>
    <cellStyle name="Normal" xfId="0" builtinId="0"/>
    <cellStyle name="Normal 2" xfId="9" xr:uid="{00000000-0005-0000-0000-000009000000}"/>
    <cellStyle name="Percent" xfId="10" builtinId="5"/>
    <cellStyle name="Percent 2" xfId="11" xr:uid="{00000000-0005-0000-0000-00000B000000}"/>
    <cellStyle name="Percent 2 2" xfId="12" xr:uid="{00000000-0005-0000-0000-00000C000000}"/>
    <cellStyle name="Percent 2 3" xfId="13" xr:uid="{00000000-0005-0000-0000-00000D000000}"/>
    <cellStyle name="Percent 3" xfId="14" xr:uid="{00000000-0005-0000-0000-00000E000000}"/>
    <cellStyle name="Percent 3 2" xfId="15" xr:uid="{00000000-0005-0000-0000-00000F000000}"/>
    <cellStyle name="Percent 4" xfId="16" xr:uid="{00000000-0005-0000-0000-000010000000}"/>
    <cellStyle name="Percent 4 2" xfId="17" xr:uid="{00000000-0005-0000-0000-000011000000}"/>
    <cellStyle name="Percent 5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workbookViewId="0">
      <selection activeCell="P37" sqref="P37"/>
    </sheetView>
  </sheetViews>
  <sheetFormatPr defaultRowHeight="12.75" x14ac:dyDescent="0.2"/>
  <cols>
    <col min="1" max="1" width="70.28515625" customWidth="1"/>
    <col min="2" max="2" width="20.7109375" bestFit="1" customWidth="1"/>
    <col min="3" max="3" width="20.85546875" bestFit="1" customWidth="1"/>
    <col min="4" max="4" width="18.85546875" bestFit="1" customWidth="1"/>
    <col min="5" max="5" width="8.42578125" bestFit="1" customWidth="1"/>
    <col min="6" max="6" width="9.85546875" customWidth="1"/>
    <col min="7" max="7" width="8.42578125" bestFit="1" customWidth="1"/>
    <col min="8" max="8" width="16.7109375" bestFit="1" customWidth="1"/>
    <col min="9" max="9" width="15.42578125" customWidth="1"/>
    <col min="10" max="10" width="11" bestFit="1" customWidth="1"/>
    <col min="11" max="11" width="11" customWidth="1"/>
    <col min="12" max="12" width="12.85546875" bestFit="1" customWidth="1"/>
    <col min="13" max="13" width="11" bestFit="1" customWidth="1"/>
  </cols>
  <sheetData>
    <row r="1" spans="1:15" ht="15.75" x14ac:dyDescent="0.25">
      <c r="A1" s="127" t="s">
        <v>55</v>
      </c>
      <c r="B1" s="127"/>
      <c r="C1" s="127"/>
      <c r="D1" s="127"/>
    </row>
    <row r="2" spans="1:15" ht="15.75" x14ac:dyDescent="0.25">
      <c r="A2" s="127" t="s">
        <v>28</v>
      </c>
      <c r="B2" s="127"/>
      <c r="C2" s="127"/>
      <c r="D2" s="127"/>
    </row>
    <row r="3" spans="1:15" ht="5.25" customHeight="1" x14ac:dyDescent="0.2"/>
    <row r="4" spans="1:15" s="37" customFormat="1" ht="18" customHeight="1" x14ac:dyDescent="0.25">
      <c r="A4" s="128" t="s">
        <v>69</v>
      </c>
      <c r="B4" s="128"/>
      <c r="C4" s="128"/>
      <c r="D4" s="128"/>
      <c r="H4" s="38"/>
      <c r="I4" s="38"/>
    </row>
    <row r="5" spans="1:15" ht="9" customHeight="1" x14ac:dyDescent="0.25">
      <c r="A5" s="128"/>
      <c r="B5" s="128"/>
      <c r="C5" s="128"/>
      <c r="D5" s="128"/>
      <c r="E5" s="4"/>
      <c r="H5" s="4"/>
      <c r="I5" s="4"/>
      <c r="J5" s="4"/>
      <c r="K5" s="4"/>
      <c r="L5" s="4"/>
      <c r="M5" s="4"/>
      <c r="N5" s="4"/>
      <c r="O5" s="4"/>
    </row>
    <row r="6" spans="1:15" ht="18.75" customHeight="1" x14ac:dyDescent="0.25">
      <c r="A6" s="4"/>
      <c r="B6" s="32" t="s">
        <v>2</v>
      </c>
      <c r="C6" s="32" t="s">
        <v>3</v>
      </c>
      <c r="D6" s="32" t="s">
        <v>4</v>
      </c>
      <c r="E6" s="4"/>
      <c r="H6" s="4"/>
      <c r="I6" s="3"/>
      <c r="J6" s="3"/>
      <c r="K6" s="3"/>
      <c r="L6" s="4"/>
      <c r="M6" s="4"/>
      <c r="N6" s="4"/>
      <c r="O6" s="4"/>
    </row>
    <row r="7" spans="1:15" ht="15.75" x14ac:dyDescent="0.2">
      <c r="A7" s="12" t="s">
        <v>0</v>
      </c>
      <c r="B7" s="115">
        <v>27026</v>
      </c>
      <c r="C7" s="115">
        <v>11733</v>
      </c>
      <c r="D7" s="115">
        <f>SUM(B7:C7)</f>
        <v>38759</v>
      </c>
      <c r="E7" s="4"/>
      <c r="G7" s="37"/>
      <c r="H7" s="54"/>
      <c r="I7" s="54"/>
      <c r="J7" s="54"/>
      <c r="K7" s="54"/>
      <c r="L7" s="6"/>
      <c r="M7" s="6"/>
      <c r="N7" s="4"/>
      <c r="O7" s="4"/>
    </row>
    <row r="8" spans="1:15" ht="16.5" thickBot="1" x14ac:dyDescent="0.25">
      <c r="A8" s="14" t="s">
        <v>6</v>
      </c>
      <c r="B8" s="116">
        <v>279757</v>
      </c>
      <c r="C8" s="116">
        <v>26515</v>
      </c>
      <c r="D8" s="116">
        <f>SUM(B8:C8)</f>
        <v>306272</v>
      </c>
      <c r="E8" s="4"/>
      <c r="G8" s="37"/>
      <c r="H8" s="54"/>
      <c r="I8" s="54"/>
      <c r="J8" s="54"/>
      <c r="K8" s="54"/>
      <c r="L8" s="7"/>
      <c r="M8" s="7"/>
      <c r="N8" s="4"/>
      <c r="O8" s="4"/>
    </row>
    <row r="9" spans="1:15" ht="15.75" x14ac:dyDescent="0.2">
      <c r="A9" s="13" t="s">
        <v>5</v>
      </c>
      <c r="B9" s="117">
        <f>SUM(B7:B8)</f>
        <v>306783</v>
      </c>
      <c r="C9" s="117">
        <f>SUM(C7:C8)</f>
        <v>38248</v>
      </c>
      <c r="D9" s="117">
        <f>SUM(D7:D8)</f>
        <v>345031</v>
      </c>
      <c r="E9" s="4"/>
      <c r="H9" s="54"/>
      <c r="I9" s="54"/>
      <c r="J9" s="54"/>
      <c r="K9" s="54"/>
      <c r="L9" s="8"/>
      <c r="M9" s="8"/>
      <c r="N9" s="4"/>
      <c r="O9" s="4"/>
    </row>
    <row r="10" spans="1:15" ht="15.75" x14ac:dyDescent="0.2">
      <c r="A10" s="5"/>
      <c r="B10" s="98"/>
      <c r="C10" s="98"/>
      <c r="D10" s="98"/>
      <c r="E10" s="4"/>
      <c r="G10" s="37"/>
      <c r="H10" s="48"/>
      <c r="I10" s="48"/>
      <c r="J10" s="8"/>
      <c r="K10" s="8"/>
      <c r="L10" s="8"/>
      <c r="M10" s="8"/>
      <c r="N10" s="4"/>
      <c r="O10" s="4"/>
    </row>
    <row r="11" spans="1:15" ht="15.75" x14ac:dyDescent="0.2">
      <c r="A11" s="5"/>
      <c r="B11" s="98"/>
      <c r="C11" s="98"/>
      <c r="D11" s="98"/>
      <c r="E11" s="4"/>
      <c r="G11" s="37"/>
      <c r="H11" s="48"/>
      <c r="I11" s="48"/>
      <c r="J11" s="8"/>
      <c r="K11" s="8"/>
      <c r="L11" s="8"/>
      <c r="M11" s="8"/>
      <c r="N11" s="4"/>
      <c r="O11" s="4"/>
    </row>
    <row r="12" spans="1:15" ht="15.75" x14ac:dyDescent="0.2">
      <c r="A12" s="12" t="s">
        <v>30</v>
      </c>
      <c r="B12" s="125">
        <v>25536054</v>
      </c>
      <c r="C12" s="115">
        <v>274094960</v>
      </c>
      <c r="D12" s="115">
        <f>SUM(B12:C12)</f>
        <v>299631014</v>
      </c>
      <c r="E12" s="4"/>
      <c r="H12" s="4"/>
      <c r="I12" s="8"/>
      <c r="J12" s="8"/>
      <c r="K12" s="8"/>
      <c r="L12" s="8"/>
      <c r="M12" s="8"/>
      <c r="N12" s="4"/>
      <c r="O12" s="4"/>
    </row>
    <row r="13" spans="1:15" ht="16.5" thickBot="1" x14ac:dyDescent="0.25">
      <c r="A13" s="14" t="s">
        <v>31</v>
      </c>
      <c r="B13" s="116">
        <v>273944280</v>
      </c>
      <c r="C13" s="116">
        <v>73815679</v>
      </c>
      <c r="D13" s="116">
        <f>SUM(B13:C13)</f>
        <v>347759959</v>
      </c>
      <c r="E13" s="4"/>
      <c r="F13" s="37"/>
      <c r="H13" s="4"/>
      <c r="I13" s="8"/>
      <c r="J13" s="8"/>
      <c r="K13" s="8"/>
      <c r="L13" s="8"/>
      <c r="M13" s="8"/>
      <c r="N13" s="4"/>
      <c r="O13" s="4"/>
    </row>
    <row r="14" spans="1:15" ht="15.75" x14ac:dyDescent="0.2">
      <c r="A14" s="13" t="s">
        <v>32</v>
      </c>
      <c r="B14" s="117">
        <f>SUM(B12:B13)</f>
        <v>299480334</v>
      </c>
      <c r="C14" s="117">
        <f>SUM(C12:C13)</f>
        <v>347910639</v>
      </c>
      <c r="D14" s="117">
        <f>SUM(D12:D13)</f>
        <v>647390973</v>
      </c>
      <c r="E14" s="4"/>
      <c r="H14" s="4"/>
      <c r="I14" s="8"/>
      <c r="J14" s="8"/>
      <c r="K14" s="8"/>
      <c r="L14" s="8"/>
      <c r="M14" s="8"/>
      <c r="N14" s="4"/>
      <c r="O14" s="4"/>
    </row>
    <row r="15" spans="1:15" ht="15.75" customHeight="1" x14ac:dyDescent="0.2"/>
    <row r="16" spans="1:15" ht="15.75" x14ac:dyDescent="0.25">
      <c r="A16" s="11"/>
      <c r="B16" s="4"/>
      <c r="C16" s="4"/>
      <c r="D16" s="4"/>
      <c r="E16" s="4"/>
      <c r="H16" s="4"/>
      <c r="I16" s="5"/>
      <c r="J16" s="6"/>
      <c r="K16" s="6"/>
      <c r="L16" s="6"/>
      <c r="M16" s="6"/>
      <c r="N16" s="4"/>
      <c r="O16" s="4"/>
    </row>
    <row r="17" spans="1:15" ht="15.75" x14ac:dyDescent="0.2">
      <c r="A17" s="12" t="s">
        <v>1</v>
      </c>
      <c r="B17" s="119">
        <v>73.233000000000004</v>
      </c>
      <c r="C17" s="119">
        <v>10.212999999999999</v>
      </c>
      <c r="D17" s="119">
        <f>SUM(B17:C17)</f>
        <v>83.445999999999998</v>
      </c>
      <c r="E17" s="4"/>
      <c r="H17" s="4"/>
      <c r="J17" s="7"/>
      <c r="K17" s="7"/>
      <c r="L17" s="7"/>
      <c r="M17" s="7"/>
      <c r="N17" s="4"/>
      <c r="O17" s="4"/>
    </row>
    <row r="18" spans="1:15" ht="16.5" thickBot="1" x14ac:dyDescent="0.25">
      <c r="A18" s="14" t="s">
        <v>8</v>
      </c>
      <c r="B18" s="120">
        <v>839.12599999999998</v>
      </c>
      <c r="C18" s="120">
        <v>35.537999999999997</v>
      </c>
      <c r="D18" s="120">
        <f>SUM(B18:C18)</f>
        <v>874.66399999999999</v>
      </c>
      <c r="E18" s="4"/>
      <c r="H18" s="4"/>
      <c r="I18" s="5"/>
      <c r="J18" s="8"/>
      <c r="K18" s="8"/>
      <c r="L18" s="8"/>
      <c r="M18" s="8"/>
      <c r="N18" s="4"/>
      <c r="O18" s="4"/>
    </row>
    <row r="19" spans="1:15" ht="15.75" x14ac:dyDescent="0.2">
      <c r="A19" s="13" t="s">
        <v>7</v>
      </c>
      <c r="B19" s="121">
        <f>SUM(B17:B18)</f>
        <v>912.35899999999992</v>
      </c>
      <c r="C19" s="121">
        <f>SUM(C17:C18)</f>
        <v>45.750999999999998</v>
      </c>
      <c r="D19" s="121">
        <f>SUM(D17:D18)</f>
        <v>958.11</v>
      </c>
      <c r="E19" s="4"/>
      <c r="H19" s="4"/>
      <c r="I19" s="5"/>
      <c r="J19" s="6"/>
      <c r="K19" s="6"/>
      <c r="L19" s="6"/>
      <c r="M19" s="6"/>
      <c r="N19" s="4"/>
      <c r="O19" s="4"/>
    </row>
    <row r="20" spans="1:15" ht="15.75" x14ac:dyDescent="0.2">
      <c r="A20" s="5"/>
      <c r="B20" s="28"/>
      <c r="C20" s="28"/>
      <c r="D20" s="28"/>
      <c r="E20" s="4"/>
      <c r="H20" s="4"/>
      <c r="I20" s="5"/>
      <c r="J20" s="6"/>
      <c r="K20" s="6"/>
      <c r="L20" s="6"/>
      <c r="M20" s="6"/>
      <c r="N20" s="4"/>
      <c r="O20" s="4"/>
    </row>
    <row r="21" spans="1:15" ht="15.75" customHeight="1" x14ac:dyDescent="0.2">
      <c r="A21" s="4"/>
      <c r="B21" s="4"/>
      <c r="C21" s="4"/>
      <c r="D21" s="4"/>
      <c r="E21" s="4"/>
      <c r="H21" s="4"/>
      <c r="J21" s="6"/>
      <c r="K21" s="6"/>
      <c r="L21" s="6"/>
      <c r="M21" s="10"/>
      <c r="N21" s="4"/>
      <c r="O21" s="4"/>
    </row>
    <row r="22" spans="1:15" ht="15.75" x14ac:dyDescent="0.2">
      <c r="A22" s="12" t="s">
        <v>29</v>
      </c>
      <c r="B22" s="122">
        <v>30</v>
      </c>
      <c r="C22" s="122">
        <v>40</v>
      </c>
      <c r="D22" s="122">
        <v>45</v>
      </c>
      <c r="E22" s="4"/>
      <c r="H22" s="4"/>
      <c r="I22" s="5"/>
      <c r="J22" s="8"/>
      <c r="K22" s="8"/>
      <c r="L22" s="6"/>
      <c r="M22" s="8"/>
      <c r="N22" s="4"/>
      <c r="O22" s="4"/>
    </row>
    <row r="23" spans="1:15" ht="16.5" thickBot="1" x14ac:dyDescent="0.25">
      <c r="A23" s="29"/>
      <c r="B23" s="122"/>
      <c r="C23" s="122"/>
      <c r="D23" s="122"/>
      <c r="E23" s="4"/>
      <c r="H23" s="4"/>
      <c r="I23" s="5"/>
      <c r="J23" s="6"/>
      <c r="K23" s="6"/>
      <c r="L23" s="6"/>
      <c r="M23" s="6"/>
      <c r="N23" s="4"/>
      <c r="O23" s="4"/>
    </row>
    <row r="24" spans="1:15" ht="15.75" x14ac:dyDescent="0.2">
      <c r="A24" s="33" t="s">
        <v>27</v>
      </c>
      <c r="B24" s="4"/>
      <c r="C24" s="4"/>
      <c r="D24" s="4"/>
      <c r="E24" s="4"/>
      <c r="H24" s="4"/>
      <c r="I24" s="5"/>
      <c r="J24" s="6"/>
      <c r="K24" s="6"/>
      <c r="L24" s="6"/>
      <c r="M24" s="6"/>
      <c r="N24" s="4"/>
      <c r="O24" s="4"/>
    </row>
    <row r="25" spans="1:15" ht="15.75" x14ac:dyDescent="0.25">
      <c r="A25" s="31" t="s">
        <v>25</v>
      </c>
      <c r="B25" s="32" t="s">
        <v>2</v>
      </c>
      <c r="C25" s="32" t="s">
        <v>3</v>
      </c>
      <c r="D25" s="32" t="s">
        <v>4</v>
      </c>
      <c r="E25" s="4"/>
      <c r="H25" s="4"/>
      <c r="I25" s="8"/>
      <c r="J25" s="8"/>
      <c r="K25" s="8"/>
      <c r="L25" s="8"/>
      <c r="M25" s="8"/>
      <c r="N25" s="4"/>
      <c r="O25" s="4"/>
    </row>
    <row r="26" spans="1:15" ht="15.75" x14ac:dyDescent="0.2">
      <c r="A26" s="12" t="s">
        <v>63</v>
      </c>
      <c r="B26" s="115">
        <v>263397262</v>
      </c>
      <c r="C26" s="115">
        <v>3570643775</v>
      </c>
      <c r="D26" s="117">
        <f>SUM(B26:C26)</f>
        <v>3834041037</v>
      </c>
      <c r="E26" s="4"/>
      <c r="H26" s="4"/>
      <c r="I26" s="8"/>
      <c r="J26" s="8"/>
      <c r="K26" s="8"/>
      <c r="L26" s="8"/>
      <c r="M26" s="8"/>
      <c r="N26" s="4"/>
      <c r="O26" s="4"/>
    </row>
    <row r="27" spans="1:15" ht="16.5" thickBot="1" x14ac:dyDescent="0.25">
      <c r="A27" s="14" t="s">
        <v>64</v>
      </c>
      <c r="B27" s="116">
        <v>2930116725</v>
      </c>
      <c r="C27" s="116">
        <v>852137764</v>
      </c>
      <c r="D27" s="117">
        <f>SUM(B27:C27)</f>
        <v>3782254489</v>
      </c>
      <c r="E27" s="4"/>
      <c r="H27" s="4"/>
      <c r="I27" s="8"/>
      <c r="J27" s="8"/>
      <c r="K27" s="8"/>
      <c r="L27" s="8"/>
      <c r="M27" s="8"/>
      <c r="N27" s="4"/>
      <c r="O27" s="4"/>
    </row>
    <row r="28" spans="1:15" ht="15.75" x14ac:dyDescent="0.2">
      <c r="A28" s="13" t="s">
        <v>65</v>
      </c>
      <c r="B28" s="117">
        <f>SUM(B26:B27)</f>
        <v>3193513987</v>
      </c>
      <c r="C28" s="117">
        <f>SUM(C26:C27)</f>
        <v>4422781539</v>
      </c>
      <c r="D28" s="117">
        <f>SUM(D26:D27)</f>
        <v>7616295526</v>
      </c>
      <c r="E28" s="4"/>
      <c r="H28" s="4"/>
      <c r="I28" s="8"/>
      <c r="J28" s="8"/>
      <c r="K28" s="8"/>
      <c r="L28" s="8"/>
      <c r="M28" s="8"/>
      <c r="N28" s="4"/>
      <c r="O28" s="4"/>
    </row>
    <row r="29" spans="1:15" ht="15.75" x14ac:dyDescent="0.2">
      <c r="A29" s="5"/>
      <c r="B29" s="98"/>
      <c r="C29" s="123"/>
      <c r="D29" s="98"/>
      <c r="E29" s="4"/>
      <c r="H29" s="4"/>
      <c r="I29" s="8"/>
      <c r="J29" s="8"/>
      <c r="K29" s="8"/>
      <c r="L29" s="8"/>
      <c r="M29" s="8"/>
      <c r="N29" s="4"/>
      <c r="O29" s="4"/>
    </row>
    <row r="30" spans="1:15" ht="15.75" customHeight="1" x14ac:dyDescent="0.2">
      <c r="A30" s="12" t="s">
        <v>35</v>
      </c>
      <c r="B30" s="115">
        <v>263397262</v>
      </c>
      <c r="C30" s="115">
        <v>3570643775</v>
      </c>
      <c r="D30" s="115">
        <f>SUM(B30:C30)</f>
        <v>3834041037</v>
      </c>
      <c r="E30" s="4"/>
      <c r="F30" s="37"/>
      <c r="H30" s="56"/>
      <c r="I30" s="8"/>
      <c r="J30" s="8"/>
      <c r="K30" s="8"/>
      <c r="L30" s="8"/>
      <c r="M30" s="8"/>
      <c r="N30" s="4"/>
      <c r="O30" s="4"/>
    </row>
    <row r="31" spans="1:15" ht="16.5" thickBot="1" x14ac:dyDescent="0.25">
      <c r="A31" s="14" t="s">
        <v>33</v>
      </c>
      <c r="B31" s="116">
        <v>2930116725</v>
      </c>
      <c r="C31" s="116">
        <v>852137764</v>
      </c>
      <c r="D31" s="116">
        <f>SUM(B31:C31)</f>
        <v>3782254489</v>
      </c>
      <c r="E31" s="4"/>
      <c r="H31" s="56"/>
      <c r="I31" s="8"/>
      <c r="J31" s="8"/>
      <c r="K31" s="8"/>
      <c r="L31" s="8"/>
      <c r="M31" s="8"/>
      <c r="N31" s="4"/>
      <c r="O31" s="4"/>
    </row>
    <row r="32" spans="1:15" ht="15.75" x14ac:dyDescent="0.2">
      <c r="A32" s="13" t="s">
        <v>34</v>
      </c>
      <c r="B32" s="117">
        <f>SUM(B30:B31)</f>
        <v>3193513987</v>
      </c>
      <c r="C32" s="117">
        <f>SUM(C30:C31)</f>
        <v>4422781539</v>
      </c>
      <c r="D32" s="117">
        <f>SUM(D30:D31)</f>
        <v>7616295526</v>
      </c>
      <c r="E32" s="4"/>
      <c r="H32" s="4"/>
      <c r="I32" s="8"/>
      <c r="J32" s="8"/>
      <c r="K32" s="8"/>
      <c r="L32" s="8"/>
      <c r="M32" s="8"/>
      <c r="N32" s="4"/>
      <c r="O32" s="4"/>
    </row>
    <row r="33" spans="1:15" ht="15.75" x14ac:dyDescent="0.2">
      <c r="A33" s="5"/>
      <c r="B33" s="57"/>
      <c r="C33" s="57"/>
      <c r="D33" s="54"/>
      <c r="E33" s="4"/>
      <c r="F33" s="34"/>
      <c r="H33" s="4"/>
      <c r="I33" s="8"/>
      <c r="J33" s="8"/>
      <c r="K33" s="8"/>
      <c r="L33" s="8"/>
      <c r="M33" s="8"/>
      <c r="N33" s="4"/>
      <c r="O33" s="4"/>
    </row>
    <row r="34" spans="1:15" ht="15.75" x14ac:dyDescent="0.2">
      <c r="A34" s="5"/>
      <c r="M34" s="8"/>
      <c r="N34" s="4"/>
      <c r="O34" s="4"/>
    </row>
    <row r="35" spans="1:15" ht="15" x14ac:dyDescent="0.2">
      <c r="A35" s="39"/>
      <c r="M35" s="8"/>
      <c r="N35" s="4"/>
      <c r="O35" s="4"/>
    </row>
    <row r="36" spans="1:15" ht="16.5" thickBot="1" x14ac:dyDescent="0.2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0"/>
      <c r="N36" s="4"/>
      <c r="O36" s="4"/>
    </row>
    <row r="37" spans="1:15" ht="31.5" x14ac:dyDescent="0.25">
      <c r="A37" s="13" t="s">
        <v>38</v>
      </c>
      <c r="B37" s="44" t="s">
        <v>39</v>
      </c>
      <c r="C37" s="44" t="s">
        <v>40</v>
      </c>
      <c r="D37" s="43" t="s">
        <v>41</v>
      </c>
      <c r="E37" s="44" t="s">
        <v>40</v>
      </c>
      <c r="F37" s="47" t="s">
        <v>42</v>
      </c>
      <c r="G37" s="44" t="s">
        <v>40</v>
      </c>
      <c r="H37" s="43" t="s">
        <v>43</v>
      </c>
      <c r="I37" s="44" t="s">
        <v>40</v>
      </c>
      <c r="J37" s="47" t="s">
        <v>44</v>
      </c>
      <c r="K37" s="47" t="s">
        <v>40</v>
      </c>
      <c r="L37" s="43" t="s">
        <v>45</v>
      </c>
      <c r="M37" s="47" t="s">
        <v>40</v>
      </c>
      <c r="N37" s="4"/>
      <c r="O37" s="4"/>
    </row>
    <row r="38" spans="1:15" ht="15.75" x14ac:dyDescent="0.2">
      <c r="A38" s="12" t="s">
        <v>46</v>
      </c>
      <c r="B38" s="113">
        <v>9629</v>
      </c>
      <c r="C38" s="114">
        <v>0.28000000000000003</v>
      </c>
      <c r="D38" s="113">
        <v>33694</v>
      </c>
      <c r="E38" s="114">
        <v>0.28000000000000003</v>
      </c>
      <c r="F38" s="113">
        <v>25158</v>
      </c>
      <c r="G38" s="124">
        <v>0.72</v>
      </c>
      <c r="H38" s="113">
        <v>85730</v>
      </c>
      <c r="I38" s="114">
        <v>0.72</v>
      </c>
      <c r="J38" s="113">
        <v>34787</v>
      </c>
      <c r="K38" s="101">
        <f>SUM(J38/J45)</f>
        <v>0.90884627442783994</v>
      </c>
      <c r="L38" s="113">
        <v>119424</v>
      </c>
      <c r="M38" s="101">
        <f>SUM(L38/L45)</f>
        <v>0.16536597524162952</v>
      </c>
      <c r="N38" s="4"/>
      <c r="O38" s="4"/>
    </row>
    <row r="39" spans="1:15" ht="15.75" x14ac:dyDescent="0.2">
      <c r="A39" s="12" t="s">
        <v>47</v>
      </c>
      <c r="B39" s="113">
        <v>1180</v>
      </c>
      <c r="C39" s="114">
        <v>0.53</v>
      </c>
      <c r="D39" s="113">
        <v>61371</v>
      </c>
      <c r="E39" s="114">
        <v>0.56999999999999995</v>
      </c>
      <c r="F39" s="113">
        <v>1053</v>
      </c>
      <c r="G39" s="114">
        <v>0.47</v>
      </c>
      <c r="H39" s="113">
        <v>47152</v>
      </c>
      <c r="I39" s="114">
        <v>0.43</v>
      </c>
      <c r="J39" s="113">
        <v>2233</v>
      </c>
      <c r="K39" s="101">
        <f>SUM(J39/J45)</f>
        <v>5.8339429407461597E-2</v>
      </c>
      <c r="L39" s="113">
        <v>108523</v>
      </c>
      <c r="M39" s="101">
        <f>SUM(L39/L45)</f>
        <v>0.15027140048187432</v>
      </c>
      <c r="N39" s="4"/>
      <c r="O39" s="4"/>
    </row>
    <row r="40" spans="1:15" ht="15.75" x14ac:dyDescent="0.2">
      <c r="A40" s="12" t="s">
        <v>48</v>
      </c>
      <c r="B40" s="113">
        <v>311</v>
      </c>
      <c r="C40" s="114">
        <v>0.71</v>
      </c>
      <c r="D40" s="113">
        <v>43958</v>
      </c>
      <c r="E40" s="114">
        <v>0.72</v>
      </c>
      <c r="F40" s="113">
        <v>126</v>
      </c>
      <c r="G40" s="114">
        <v>0.28999999999999998</v>
      </c>
      <c r="H40" s="113">
        <v>17487</v>
      </c>
      <c r="I40" s="114">
        <v>0.28000000000000003</v>
      </c>
      <c r="J40" s="113">
        <v>437</v>
      </c>
      <c r="K40" s="101">
        <f>SUM(J40/J45)</f>
        <v>1.1417075974500993E-2</v>
      </c>
      <c r="L40" s="113">
        <v>61445</v>
      </c>
      <c r="M40" s="101">
        <f>SUM(L40/L45)</f>
        <v>8.5082666371264784E-2</v>
      </c>
      <c r="N40" s="4"/>
      <c r="O40" s="4"/>
    </row>
    <row r="41" spans="1:15" ht="15.75" x14ac:dyDescent="0.2">
      <c r="A41" s="12" t="s">
        <v>49</v>
      </c>
      <c r="B41" s="113">
        <v>139</v>
      </c>
      <c r="C41" s="114">
        <v>0.84</v>
      </c>
      <c r="D41" s="113">
        <v>34982</v>
      </c>
      <c r="E41" s="114">
        <v>0.85</v>
      </c>
      <c r="F41" s="113">
        <v>27</v>
      </c>
      <c r="G41" s="114">
        <v>0.16</v>
      </c>
      <c r="H41" s="113">
        <v>6407</v>
      </c>
      <c r="I41" s="114">
        <v>0.15</v>
      </c>
      <c r="J41" s="113">
        <v>166</v>
      </c>
      <c r="K41" s="101">
        <f>SUM(J41/J45)</f>
        <v>4.3369213083916816E-3</v>
      </c>
      <c r="L41" s="113">
        <v>41389</v>
      </c>
      <c r="M41" s="101">
        <f>SUM(L41/L45)</f>
        <v>5.7311196654573654E-2</v>
      </c>
      <c r="N41" s="4"/>
      <c r="O41" s="4"/>
    </row>
    <row r="42" spans="1:15" ht="15.75" x14ac:dyDescent="0.2">
      <c r="A42" s="12" t="s">
        <v>50</v>
      </c>
      <c r="B42" s="113">
        <v>66</v>
      </c>
      <c r="C42" s="114">
        <v>0.81</v>
      </c>
      <c r="D42" s="113">
        <v>23044</v>
      </c>
      <c r="E42" s="114">
        <v>0.82</v>
      </c>
      <c r="F42" s="113">
        <v>15</v>
      </c>
      <c r="G42" s="114">
        <v>0.19</v>
      </c>
      <c r="H42" s="113">
        <v>5136</v>
      </c>
      <c r="I42" s="114">
        <v>0.18</v>
      </c>
      <c r="J42" s="113">
        <v>81</v>
      </c>
      <c r="K42" s="101">
        <f>SUM(J42/J45)</f>
        <v>2.1162085902393145E-3</v>
      </c>
      <c r="L42" s="113">
        <v>28180</v>
      </c>
      <c r="M42" s="101">
        <f>SUM(L42/L45)</f>
        <v>3.9020742751114681E-2</v>
      </c>
      <c r="N42" s="4"/>
      <c r="O42" s="4"/>
    </row>
    <row r="43" spans="1:15" ht="15.75" x14ac:dyDescent="0.2">
      <c r="A43" s="12" t="s">
        <v>51</v>
      </c>
      <c r="B43" s="113">
        <v>41</v>
      </c>
      <c r="C43" s="114">
        <v>0.91</v>
      </c>
      <c r="D43" s="113">
        <v>18488</v>
      </c>
      <c r="E43" s="114">
        <v>0.92</v>
      </c>
      <c r="F43" s="113">
        <v>4</v>
      </c>
      <c r="G43" s="114">
        <v>0.09</v>
      </c>
      <c r="H43" s="113">
        <v>1702</v>
      </c>
      <c r="I43" s="114">
        <v>0.08</v>
      </c>
      <c r="J43" s="113">
        <v>45</v>
      </c>
      <c r="K43" s="101">
        <f>J43/J45</f>
        <v>1.1756714390218413E-3</v>
      </c>
      <c r="L43" s="113">
        <v>20190</v>
      </c>
      <c r="M43" s="101">
        <f>SUM(L43/L45)</f>
        <v>2.7957019025727659E-2</v>
      </c>
      <c r="N43" s="4"/>
      <c r="O43" s="4"/>
    </row>
    <row r="44" spans="1:15" ht="15.75" x14ac:dyDescent="0.2">
      <c r="A44" s="12" t="s">
        <v>52</v>
      </c>
      <c r="B44" s="113">
        <v>164</v>
      </c>
      <c r="C44" s="114">
        <v>0.95</v>
      </c>
      <c r="D44" s="113">
        <v>337295</v>
      </c>
      <c r="E44" s="114">
        <v>0.98</v>
      </c>
      <c r="F44" s="113">
        <v>8</v>
      </c>
      <c r="G44" s="114">
        <v>0.05</v>
      </c>
      <c r="H44" s="113">
        <v>6812</v>
      </c>
      <c r="I44" s="114">
        <v>0.02</v>
      </c>
      <c r="J44" s="113">
        <v>172</v>
      </c>
      <c r="K44" s="101">
        <f>SUM(J44/J45)</f>
        <v>4.4936775002612601E-3</v>
      </c>
      <c r="L44" s="113">
        <v>344107</v>
      </c>
      <c r="M44" s="101">
        <f>SUM(L44/L45)</f>
        <v>0.47648370212412416</v>
      </c>
      <c r="N44" s="4"/>
      <c r="O44" s="4"/>
    </row>
    <row r="45" spans="1:15" ht="15.75" x14ac:dyDescent="0.25">
      <c r="A45" s="12" t="s">
        <v>4</v>
      </c>
      <c r="B45" s="118">
        <v>11584</v>
      </c>
      <c r="C45" s="114">
        <v>0.3</v>
      </c>
      <c r="D45" s="118">
        <v>557352</v>
      </c>
      <c r="E45" s="114">
        <v>0.77</v>
      </c>
      <c r="F45" s="118">
        <v>26692</v>
      </c>
      <c r="G45" s="114">
        <v>0.7</v>
      </c>
      <c r="H45" s="118">
        <v>164828</v>
      </c>
      <c r="I45" s="114">
        <v>0.23</v>
      </c>
      <c r="J45" s="118">
        <v>38276</v>
      </c>
      <c r="K45" s="126">
        <f>SUM(K38:K44)</f>
        <v>0.99072525864771677</v>
      </c>
      <c r="L45" s="118">
        <v>722180</v>
      </c>
      <c r="M45" s="101">
        <f>SUM(M38:M44)</f>
        <v>1.0014927026503089</v>
      </c>
      <c r="N45" s="4"/>
      <c r="O45" s="4"/>
    </row>
    <row r="46" spans="1:15" ht="15.75" x14ac:dyDescent="0.25">
      <c r="A46" s="40"/>
      <c r="B46" s="58"/>
      <c r="C46" s="59"/>
      <c r="D46" s="58"/>
      <c r="E46" s="59"/>
      <c r="F46" s="58"/>
      <c r="G46" s="59"/>
      <c r="H46" s="58"/>
      <c r="I46" s="59"/>
      <c r="J46" s="58"/>
      <c r="K46" s="58"/>
      <c r="L46" s="58"/>
      <c r="M46" s="8"/>
      <c r="N46" s="4"/>
      <c r="O46" s="4"/>
    </row>
    <row r="47" spans="1:15" ht="15.75" x14ac:dyDescent="0.25">
      <c r="B47" s="58"/>
      <c r="C47" s="59"/>
      <c r="D47" s="58"/>
      <c r="E47" s="59"/>
      <c r="F47" s="58"/>
      <c r="G47" s="59"/>
      <c r="H47" s="58"/>
      <c r="I47" s="59"/>
      <c r="J47" s="58"/>
      <c r="K47" s="58"/>
      <c r="L47" s="58"/>
      <c r="M47" s="8"/>
      <c r="N47" s="4"/>
      <c r="O47" s="4"/>
    </row>
    <row r="48" spans="1:15" ht="15.75" x14ac:dyDescent="0.25">
      <c r="A48" s="40"/>
      <c r="B48" s="58"/>
      <c r="C48" s="59"/>
      <c r="D48" s="58"/>
      <c r="E48" s="59"/>
      <c r="F48" s="58"/>
      <c r="G48" s="59"/>
      <c r="H48" s="58"/>
      <c r="I48" s="59"/>
      <c r="J48" s="58"/>
      <c r="K48" s="58"/>
      <c r="L48" s="58"/>
      <c r="M48" s="8"/>
      <c r="N48" s="4"/>
      <c r="O48" s="4"/>
    </row>
    <row r="49" spans="1:15" ht="15.75" x14ac:dyDescent="0.2">
      <c r="A49" s="30" t="s">
        <v>26</v>
      </c>
      <c r="B49" s="60"/>
      <c r="C49" s="57"/>
      <c r="D49" s="54"/>
      <c r="E49" s="4"/>
      <c r="H49" s="4"/>
      <c r="I49" s="8"/>
      <c r="J49" s="8"/>
      <c r="K49" s="8"/>
      <c r="L49" s="97"/>
      <c r="M49" s="8"/>
      <c r="N49" s="4"/>
      <c r="O49" s="4"/>
    </row>
    <row r="50" spans="1:15" ht="15.75" x14ac:dyDescent="0.2">
      <c r="A50" s="30"/>
      <c r="B50" s="57"/>
      <c r="C50" s="57"/>
      <c r="D50" s="54"/>
      <c r="E50" s="4"/>
      <c r="H50" s="4"/>
      <c r="I50" s="8"/>
      <c r="J50" s="8"/>
      <c r="K50" s="8"/>
      <c r="L50" s="97"/>
      <c r="M50" s="8"/>
      <c r="N50" s="4"/>
      <c r="O50" s="4"/>
    </row>
    <row r="51" spans="1:15" ht="15.6" customHeight="1" x14ac:dyDescent="0.2">
      <c r="A51" s="129" t="s">
        <v>67</v>
      </c>
      <c r="B51" s="129"/>
      <c r="C51" s="5"/>
      <c r="D51" s="5"/>
      <c r="E51" s="4"/>
      <c r="H51" s="4"/>
      <c r="I51" s="8"/>
      <c r="J51" s="8"/>
      <c r="K51" s="8"/>
      <c r="L51" s="8"/>
      <c r="M51" s="8"/>
      <c r="N51" s="4"/>
      <c r="O51" s="4"/>
    </row>
    <row r="52" spans="1:15" ht="15" x14ac:dyDescent="0.2">
      <c r="A52" s="130" t="s">
        <v>36</v>
      </c>
      <c r="B52" s="130"/>
      <c r="C52" s="8"/>
      <c r="D52" s="8"/>
      <c r="E52" s="4"/>
      <c r="H52" s="4"/>
      <c r="I52" s="8"/>
      <c r="J52" s="8"/>
      <c r="K52" s="8"/>
      <c r="L52" s="8"/>
      <c r="M52" s="8"/>
      <c r="N52" s="4"/>
      <c r="O52" s="4"/>
    </row>
    <row r="53" spans="1:15" ht="16.5" thickBot="1" x14ac:dyDescent="0.25">
      <c r="A53" s="5"/>
      <c r="B53" s="57"/>
      <c r="C53" s="57"/>
      <c r="D53" s="54"/>
      <c r="E53" s="4"/>
      <c r="H53" s="4"/>
      <c r="I53" s="8"/>
      <c r="J53" s="8"/>
      <c r="K53" s="8"/>
      <c r="L53" s="8"/>
      <c r="M53" s="8"/>
      <c r="N53" s="4"/>
      <c r="O53" s="4"/>
    </row>
    <row r="54" spans="1:15" ht="15.75" thickBot="1" x14ac:dyDescent="0.25">
      <c r="A54" s="19" t="s">
        <v>9</v>
      </c>
      <c r="B54" s="18" t="s">
        <v>23</v>
      </c>
      <c r="C54" s="4"/>
      <c r="D54" s="4"/>
      <c r="E54" s="4"/>
      <c r="H54" s="4"/>
      <c r="J54" s="6"/>
      <c r="K54" s="6"/>
      <c r="L54" s="6"/>
      <c r="M54" s="6"/>
      <c r="N54" s="4"/>
      <c r="O54" s="4"/>
    </row>
    <row r="55" spans="1:15" ht="15.75" x14ac:dyDescent="0.25">
      <c r="A55" s="25" t="s">
        <v>10</v>
      </c>
      <c r="B55" s="110">
        <v>0.157</v>
      </c>
      <c r="C55" s="4"/>
      <c r="D55" s="4"/>
      <c r="E55" s="4"/>
      <c r="F55" s="17"/>
      <c r="G55" s="4"/>
      <c r="H55" s="4"/>
      <c r="I55" s="5"/>
      <c r="J55" s="8"/>
      <c r="K55" s="8"/>
      <c r="L55" s="8"/>
      <c r="M55" s="8"/>
      <c r="N55" s="4"/>
      <c r="O55" s="4"/>
    </row>
    <row r="56" spans="1:15" ht="15.75" x14ac:dyDescent="0.25">
      <c r="A56" s="21" t="s">
        <v>11</v>
      </c>
      <c r="B56" s="105">
        <v>0.433</v>
      </c>
      <c r="C56" s="4"/>
      <c r="D56" s="4"/>
      <c r="E56" s="4"/>
      <c r="F56" s="61"/>
      <c r="G56" s="4"/>
      <c r="H56" s="4"/>
      <c r="I56" s="1"/>
      <c r="J56" s="4"/>
      <c r="K56" s="4"/>
      <c r="L56" s="4"/>
      <c r="M56" s="4"/>
      <c r="N56" s="4"/>
      <c r="O56" s="4"/>
    </row>
    <row r="57" spans="1:15" ht="15.75" x14ac:dyDescent="0.25">
      <c r="A57" s="21" t="s">
        <v>12</v>
      </c>
      <c r="B57" s="105">
        <v>0</v>
      </c>
      <c r="C57" s="4"/>
      <c r="D57" s="4"/>
      <c r="E57" s="4"/>
      <c r="F57" s="61"/>
      <c r="G57" s="4"/>
      <c r="H57" s="4"/>
      <c r="I57" s="4"/>
      <c r="J57" s="4"/>
      <c r="K57" s="4"/>
      <c r="L57" s="4"/>
      <c r="M57" s="4"/>
      <c r="N57" s="4"/>
      <c r="O57" s="4"/>
    </row>
    <row r="58" spans="1:15" ht="15.75" x14ac:dyDescent="0.25">
      <c r="A58" s="21" t="s">
        <v>13</v>
      </c>
      <c r="B58" s="105">
        <v>0.32200000000000001</v>
      </c>
      <c r="C58" s="4"/>
      <c r="D58" s="4"/>
      <c r="E58" s="4"/>
      <c r="F58" s="61"/>
      <c r="G58" s="4"/>
      <c r="H58" s="4"/>
      <c r="I58" s="4"/>
      <c r="J58" s="4"/>
      <c r="K58" s="4"/>
      <c r="L58" s="4"/>
      <c r="M58" s="4"/>
      <c r="N58" s="4"/>
      <c r="O58" s="4"/>
    </row>
    <row r="59" spans="1:15" ht="15.75" x14ac:dyDescent="0.25">
      <c r="A59" s="21" t="s">
        <v>14</v>
      </c>
      <c r="B59" s="105">
        <v>3.0000000000000001E-3</v>
      </c>
      <c r="C59" s="4"/>
      <c r="D59" s="4"/>
      <c r="E59" s="4"/>
      <c r="F59" s="61"/>
      <c r="G59" s="4"/>
      <c r="H59" s="4"/>
      <c r="I59" s="4"/>
      <c r="J59" s="4"/>
      <c r="K59" s="4"/>
      <c r="L59" s="4"/>
      <c r="M59" s="4"/>
      <c r="N59" s="4"/>
      <c r="O59" s="4"/>
    </row>
    <row r="60" spans="1:15" ht="16.5" thickBot="1" x14ac:dyDescent="0.3">
      <c r="A60" s="26" t="s">
        <v>24</v>
      </c>
      <c r="B60" s="111">
        <v>8.4000000000000005E-2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27.75" customHeight="1" x14ac:dyDescent="0.25">
      <c r="A61" s="24" t="s">
        <v>53</v>
      </c>
      <c r="B61" s="109">
        <v>5.0000000000000001E-3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5.75" x14ac:dyDescent="0.25">
      <c r="A62" s="21" t="s">
        <v>15</v>
      </c>
      <c r="B62" s="112"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x14ac:dyDescent="0.25">
      <c r="A63" s="21" t="s">
        <v>16</v>
      </c>
      <c r="B63" s="106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5.75" x14ac:dyDescent="0.25">
      <c r="A64" s="21" t="s">
        <v>17</v>
      </c>
      <c r="B64" s="106">
        <v>8.0000000000000002E-3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75" x14ac:dyDescent="0.25">
      <c r="A65" s="21" t="s">
        <v>18</v>
      </c>
      <c r="B65" s="106">
        <v>4.0000000000000001E-3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5.75" x14ac:dyDescent="0.25">
      <c r="A66" s="21" t="s">
        <v>19</v>
      </c>
      <c r="B66" s="106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75" x14ac:dyDescent="0.25">
      <c r="A67" s="21" t="s">
        <v>37</v>
      </c>
      <c r="B67" s="106">
        <v>2.5000000000000001E-2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5.75" x14ac:dyDescent="0.25">
      <c r="A68" s="22" t="s">
        <v>20</v>
      </c>
      <c r="B68" s="106">
        <v>2E-3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6.5" thickBot="1" x14ac:dyDescent="0.3">
      <c r="A69" s="23" t="s">
        <v>21</v>
      </c>
      <c r="B69" s="107">
        <v>3.9E-2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6.5" thickBot="1" x14ac:dyDescent="0.3">
      <c r="A70" s="20" t="s">
        <v>22</v>
      </c>
      <c r="B70" s="108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" x14ac:dyDescent="0.2">
      <c r="A71" s="3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5.75" x14ac:dyDescent="0.2">
      <c r="A72" s="3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75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" x14ac:dyDescent="0.2">
      <c r="M75" s="4"/>
      <c r="N75" s="4"/>
      <c r="O75" s="4"/>
    </row>
    <row r="76" spans="1:15" ht="15" x14ac:dyDescent="0.2">
      <c r="M76" s="4"/>
      <c r="N76" s="4"/>
      <c r="O76" s="4"/>
    </row>
    <row r="77" spans="1:15" ht="15" x14ac:dyDescent="0.2">
      <c r="M77" s="4"/>
      <c r="N77" s="4"/>
      <c r="O77" s="4"/>
    </row>
    <row r="78" spans="1:15" ht="15" x14ac:dyDescent="0.2">
      <c r="M78" s="4"/>
      <c r="N78" s="4"/>
      <c r="O78" s="4"/>
    </row>
    <row r="79" spans="1:15" ht="15" x14ac:dyDescent="0.2">
      <c r="M79" s="4"/>
      <c r="N79" s="4"/>
      <c r="O79" s="4"/>
    </row>
    <row r="80" spans="1:15" ht="15" x14ac:dyDescent="0.2">
      <c r="M80" s="4"/>
      <c r="N80" s="4"/>
      <c r="O80" s="4"/>
    </row>
    <row r="81" spans="1:15" ht="15" x14ac:dyDescent="0.2">
      <c r="M81" s="4"/>
      <c r="N81" s="4"/>
      <c r="O81" s="4"/>
    </row>
    <row r="82" spans="1:15" ht="15" x14ac:dyDescent="0.2">
      <c r="M82" s="4"/>
      <c r="N82" s="4"/>
      <c r="O82" s="4"/>
    </row>
    <row r="83" spans="1:15" ht="15" x14ac:dyDescent="0.2">
      <c r="M83" s="4"/>
      <c r="N83" s="4"/>
      <c r="O83" s="4"/>
    </row>
    <row r="84" spans="1:15" ht="15" x14ac:dyDescent="0.2">
      <c r="M84" s="4"/>
      <c r="N84" s="4"/>
      <c r="O84" s="4"/>
    </row>
    <row r="85" spans="1:15" ht="15" x14ac:dyDescent="0.2">
      <c r="M85" s="4"/>
      <c r="N85" s="4"/>
      <c r="O85" s="4"/>
    </row>
    <row r="86" spans="1:15" ht="15" x14ac:dyDescent="0.2">
      <c r="M86" s="4"/>
      <c r="N86" s="4"/>
      <c r="O86" s="4"/>
    </row>
    <row r="87" spans="1:15" ht="15" x14ac:dyDescent="0.2">
      <c r="M87" s="4"/>
      <c r="N87" s="4"/>
      <c r="O87" s="4"/>
    </row>
    <row r="88" spans="1:15" ht="1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5" x14ac:dyDescent="0.2">
      <c r="F104" s="4"/>
    </row>
    <row r="105" spans="1:15" ht="15" x14ac:dyDescent="0.2">
      <c r="F105" s="4"/>
    </row>
  </sheetData>
  <mergeCells count="6">
    <mergeCell ref="A1:D1"/>
    <mergeCell ref="A2:D2"/>
    <mergeCell ref="A5:D5"/>
    <mergeCell ref="A51:B51"/>
    <mergeCell ref="A52:B52"/>
    <mergeCell ref="A4:D4"/>
  </mergeCells>
  <pageMargins left="0.7" right="0.5" top="0.5" bottom="0.65" header="0.25" footer="0.4"/>
  <pageSetup scale="60" fitToHeight="0" orientation="landscape" r:id="rId1"/>
  <headerFooter alignWithMargins="0">
    <oddFooter>&amp;L&amp;F</oddFooter>
  </headerFooter>
  <rowBreaks count="2" manualBreakCount="2">
    <brk id="49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5"/>
  <sheetViews>
    <sheetView tabSelected="1" topLeftCell="A13" workbookViewId="0">
      <selection activeCell="K28" sqref="K28"/>
    </sheetView>
  </sheetViews>
  <sheetFormatPr defaultRowHeight="12.75" x14ac:dyDescent="0.2"/>
  <cols>
    <col min="1" max="1" width="70.28515625" customWidth="1"/>
    <col min="2" max="2" width="20.7109375" customWidth="1"/>
    <col min="3" max="3" width="20.85546875" bestFit="1" customWidth="1"/>
    <col min="4" max="4" width="18.85546875" bestFit="1" customWidth="1"/>
    <col min="5" max="5" width="8.42578125" bestFit="1" customWidth="1"/>
    <col min="6" max="6" width="9.85546875" customWidth="1"/>
    <col min="7" max="7" width="8.28515625" customWidth="1"/>
    <col min="8" max="8" width="16.7109375" bestFit="1" customWidth="1"/>
    <col min="9" max="9" width="15.42578125" customWidth="1"/>
    <col min="10" max="10" width="11" bestFit="1" customWidth="1"/>
    <col min="11" max="11" width="11" customWidth="1"/>
    <col min="12" max="12" width="12.85546875" bestFit="1" customWidth="1"/>
    <col min="13" max="13" width="11" customWidth="1"/>
  </cols>
  <sheetData>
    <row r="1" spans="1:15" ht="15.75" x14ac:dyDescent="0.25">
      <c r="A1" s="127" t="s">
        <v>55</v>
      </c>
      <c r="B1" s="127"/>
      <c r="C1" s="127"/>
      <c r="D1" s="127"/>
    </row>
    <row r="2" spans="1:15" ht="15.75" x14ac:dyDescent="0.25">
      <c r="A2" s="127" t="s">
        <v>28</v>
      </c>
      <c r="B2" s="127"/>
      <c r="C2" s="127"/>
      <c r="D2" s="127"/>
    </row>
    <row r="3" spans="1:15" ht="5.25" customHeight="1" x14ac:dyDescent="0.2"/>
    <row r="4" spans="1:15" s="37" customFormat="1" ht="18" customHeight="1" x14ac:dyDescent="0.25">
      <c r="A4" s="128" t="s">
        <v>68</v>
      </c>
      <c r="B4" s="128"/>
      <c r="C4" s="128"/>
      <c r="D4" s="128"/>
      <c r="H4" s="38"/>
      <c r="I4" s="38"/>
    </row>
    <row r="5" spans="1:15" ht="9" customHeight="1" x14ac:dyDescent="0.25">
      <c r="A5" s="128"/>
      <c r="B5" s="128"/>
      <c r="C5" s="128"/>
      <c r="D5" s="128"/>
      <c r="E5" s="4"/>
      <c r="H5" s="4"/>
      <c r="I5" s="4"/>
      <c r="J5" s="4"/>
      <c r="K5" s="4"/>
      <c r="L5" s="4"/>
      <c r="M5" s="2"/>
      <c r="N5" s="2"/>
      <c r="O5" s="2"/>
    </row>
    <row r="6" spans="1:15" ht="18.75" customHeight="1" x14ac:dyDescent="0.25">
      <c r="A6" s="4"/>
      <c r="B6" s="32" t="s">
        <v>2</v>
      </c>
      <c r="C6" s="32" t="s">
        <v>3</v>
      </c>
      <c r="D6" s="32" t="s">
        <v>4</v>
      </c>
      <c r="E6" s="4"/>
      <c r="H6" s="4"/>
      <c r="I6" s="3"/>
      <c r="J6" s="3"/>
      <c r="K6" s="3"/>
      <c r="L6" s="4"/>
      <c r="M6" s="2"/>
      <c r="N6" s="2"/>
      <c r="O6" s="2"/>
    </row>
    <row r="7" spans="1:15" ht="15.75" x14ac:dyDescent="0.2">
      <c r="A7" s="12" t="s">
        <v>0</v>
      </c>
      <c r="B7" s="115">
        <v>26914</v>
      </c>
      <c r="C7" s="115">
        <v>11793</v>
      </c>
      <c r="D7" s="115">
        <f>SUM(B7:C7)</f>
        <v>38707</v>
      </c>
      <c r="E7" s="4"/>
      <c r="G7" s="37"/>
      <c r="H7" s="54"/>
      <c r="I7" s="54"/>
      <c r="J7" s="54"/>
      <c r="K7" s="54"/>
      <c r="L7" s="6"/>
      <c r="M7" s="6"/>
      <c r="N7" s="2"/>
      <c r="O7" s="2"/>
    </row>
    <row r="8" spans="1:15" ht="16.5" thickBot="1" x14ac:dyDescent="0.25">
      <c r="A8" s="14" t="s">
        <v>6</v>
      </c>
      <c r="B8" s="116">
        <v>279460</v>
      </c>
      <c r="C8" s="116">
        <v>26403</v>
      </c>
      <c r="D8" s="116">
        <f>SUM(B8:C8)</f>
        <v>305863</v>
      </c>
      <c r="E8" s="4"/>
      <c r="G8" s="37"/>
      <c r="H8" s="54"/>
      <c r="I8" s="54"/>
      <c r="J8" s="54"/>
      <c r="K8" s="54"/>
      <c r="L8" s="7"/>
      <c r="M8" s="7"/>
      <c r="N8" s="2"/>
      <c r="O8" s="2"/>
    </row>
    <row r="9" spans="1:15" ht="15.75" x14ac:dyDescent="0.2">
      <c r="A9" s="13" t="s">
        <v>5</v>
      </c>
      <c r="B9" s="117">
        <f>SUM(B7:B8)</f>
        <v>306374</v>
      </c>
      <c r="C9" s="117">
        <f>SUM(C7:C8)</f>
        <v>38196</v>
      </c>
      <c r="D9" s="117">
        <f>SUM(D7:D8)</f>
        <v>344570</v>
      </c>
      <c r="E9" s="4"/>
      <c r="H9" s="54"/>
      <c r="I9" s="54"/>
      <c r="J9" s="54"/>
      <c r="K9" s="54"/>
      <c r="L9" s="8"/>
      <c r="M9" s="9"/>
      <c r="N9" s="2"/>
      <c r="O9" s="2"/>
    </row>
    <row r="10" spans="1:15" ht="15.75" x14ac:dyDescent="0.2">
      <c r="A10" s="5"/>
      <c r="B10" s="98"/>
      <c r="C10" s="98"/>
      <c r="D10" s="98"/>
      <c r="E10" s="4"/>
      <c r="G10" s="37"/>
      <c r="H10" s="48"/>
      <c r="I10" s="48"/>
      <c r="J10" s="8"/>
      <c r="K10" s="8"/>
      <c r="L10" s="8"/>
      <c r="M10" s="9"/>
      <c r="N10" s="2"/>
      <c r="O10" s="2"/>
    </row>
    <row r="11" spans="1:15" ht="15.75" x14ac:dyDescent="0.2">
      <c r="A11" s="5"/>
      <c r="B11" s="98"/>
      <c r="C11" s="98"/>
      <c r="D11" s="98"/>
      <c r="E11" s="4"/>
      <c r="G11" s="37"/>
      <c r="H11" s="48"/>
      <c r="I11" s="48"/>
      <c r="J11" s="8"/>
      <c r="K11" s="8"/>
      <c r="L11" s="8"/>
      <c r="M11" s="9"/>
      <c r="N11" s="2"/>
      <c r="O11" s="2"/>
    </row>
    <row r="12" spans="1:15" ht="15.75" x14ac:dyDescent="0.2">
      <c r="A12" s="12" t="s">
        <v>30</v>
      </c>
      <c r="B12" s="125">
        <v>15147976</v>
      </c>
      <c r="C12" s="115">
        <v>254561022</v>
      </c>
      <c r="D12" s="115">
        <f>SUM(B12:C12)</f>
        <v>269708998</v>
      </c>
      <c r="E12" s="4"/>
      <c r="H12" s="4"/>
      <c r="I12" s="8"/>
      <c r="J12" s="8"/>
      <c r="K12" s="8"/>
      <c r="L12" s="8"/>
      <c r="M12" s="9"/>
      <c r="N12" s="2"/>
      <c r="O12" s="2"/>
    </row>
    <row r="13" spans="1:15" ht="16.5" thickBot="1" x14ac:dyDescent="0.25">
      <c r="A13" s="14" t="s">
        <v>31</v>
      </c>
      <c r="B13" s="116">
        <v>173811890</v>
      </c>
      <c r="C13" s="116">
        <v>55752440</v>
      </c>
      <c r="D13" s="116">
        <f>SUM(B13:C13)</f>
        <v>229564330</v>
      </c>
      <c r="E13" s="4"/>
      <c r="F13" s="37"/>
      <c r="H13" s="4"/>
      <c r="I13" s="8"/>
      <c r="J13" s="8"/>
      <c r="K13" s="8"/>
      <c r="L13" s="8"/>
      <c r="M13" s="9"/>
      <c r="N13" s="2"/>
      <c r="O13" s="2"/>
    </row>
    <row r="14" spans="1:15" ht="15.75" x14ac:dyDescent="0.2">
      <c r="A14" s="13" t="s">
        <v>32</v>
      </c>
      <c r="B14" s="117">
        <f>SUM(B12:B13)</f>
        <v>188959866</v>
      </c>
      <c r="C14" s="117">
        <f>SUM(C12:C13)</f>
        <v>310313462</v>
      </c>
      <c r="D14" s="117">
        <f>SUM(D12:D13)</f>
        <v>499273328</v>
      </c>
      <c r="E14" s="4"/>
      <c r="H14" s="4"/>
      <c r="I14" s="8"/>
      <c r="J14" s="8"/>
      <c r="K14" s="8"/>
      <c r="L14" s="8"/>
      <c r="M14" s="9"/>
      <c r="N14" s="2"/>
      <c r="O14" s="2"/>
    </row>
    <row r="15" spans="1:15" ht="15.75" customHeight="1" x14ac:dyDescent="0.2"/>
    <row r="16" spans="1:15" ht="15.75" x14ac:dyDescent="0.25">
      <c r="A16" s="11"/>
      <c r="B16" s="4"/>
      <c r="C16" s="4"/>
      <c r="D16" s="4"/>
      <c r="E16" s="4"/>
      <c r="H16" s="4"/>
      <c r="I16" s="5"/>
      <c r="J16" s="6"/>
      <c r="K16" s="6"/>
      <c r="L16" s="6"/>
      <c r="M16" s="6"/>
      <c r="N16" s="2"/>
      <c r="O16" s="2"/>
    </row>
    <row r="17" spans="1:15" ht="15.75" x14ac:dyDescent="0.2">
      <c r="A17" s="12" t="s">
        <v>1</v>
      </c>
      <c r="B17" s="119">
        <v>73.111000000000004</v>
      </c>
      <c r="C17" s="119">
        <v>10.212999999999999</v>
      </c>
      <c r="D17" s="119">
        <f>SUM(B17:C17)</f>
        <v>83.323999999999998</v>
      </c>
      <c r="E17" s="4"/>
      <c r="H17" s="4"/>
      <c r="J17" s="7"/>
      <c r="K17" s="7"/>
      <c r="L17" s="7"/>
      <c r="M17" s="7"/>
      <c r="N17" s="2"/>
      <c r="O17" s="2"/>
    </row>
    <row r="18" spans="1:15" ht="16.5" thickBot="1" x14ac:dyDescent="0.25">
      <c r="A18" s="14" t="s">
        <v>8</v>
      </c>
      <c r="B18" s="120">
        <v>837.98599999999999</v>
      </c>
      <c r="C18" s="120">
        <v>35.537999999999997</v>
      </c>
      <c r="D18" s="120">
        <f>SUM(B18:C18)</f>
        <v>873.524</v>
      </c>
      <c r="E18" s="4"/>
      <c r="H18" s="4"/>
      <c r="I18" s="5"/>
      <c r="J18" s="8"/>
      <c r="K18" s="8"/>
      <c r="L18" s="8"/>
      <c r="M18" s="9"/>
      <c r="N18" s="2"/>
      <c r="O18" s="2"/>
    </row>
    <row r="19" spans="1:15" ht="15.75" x14ac:dyDescent="0.2">
      <c r="A19" s="13" t="s">
        <v>7</v>
      </c>
      <c r="B19" s="121">
        <f>SUM(B17:B18)</f>
        <v>911.09699999999998</v>
      </c>
      <c r="C19" s="121">
        <f>SUM(C17:C18)</f>
        <v>45.750999999999998</v>
      </c>
      <c r="D19" s="121">
        <f>SUM(D17:D18)</f>
        <v>956.84799999999996</v>
      </c>
      <c r="E19" s="4"/>
      <c r="H19" s="4"/>
      <c r="I19" s="5"/>
      <c r="J19" s="6"/>
      <c r="K19" s="6"/>
      <c r="L19" s="6"/>
      <c r="M19" s="6"/>
      <c r="N19" s="2"/>
      <c r="O19" s="2"/>
    </row>
    <row r="20" spans="1:15" ht="15.75" x14ac:dyDescent="0.2">
      <c r="A20" s="5"/>
      <c r="B20" s="28"/>
      <c r="C20" s="28"/>
      <c r="D20" s="28"/>
      <c r="E20" s="4"/>
      <c r="H20" s="4"/>
      <c r="I20" s="5"/>
      <c r="J20" s="6"/>
      <c r="K20" s="6"/>
      <c r="L20" s="6"/>
      <c r="M20" s="6"/>
      <c r="N20" s="2"/>
      <c r="O20" s="2"/>
    </row>
    <row r="21" spans="1:15" ht="15.75" customHeight="1" x14ac:dyDescent="0.2">
      <c r="A21" s="4"/>
      <c r="B21" s="4"/>
      <c r="C21" s="4"/>
      <c r="D21" s="4"/>
      <c r="E21" s="4"/>
      <c r="H21" s="4"/>
      <c r="J21" s="6"/>
      <c r="K21" s="6"/>
      <c r="L21" s="6"/>
      <c r="M21" s="10"/>
      <c r="N21" s="2"/>
      <c r="O21" s="2"/>
    </row>
    <row r="22" spans="1:15" ht="15.75" x14ac:dyDescent="0.2">
      <c r="A22" s="12" t="s">
        <v>29</v>
      </c>
      <c r="B22" s="122">
        <v>30</v>
      </c>
      <c r="C22" s="122">
        <v>41</v>
      </c>
      <c r="D22" s="122">
        <v>45</v>
      </c>
      <c r="E22" s="4"/>
      <c r="H22" s="4"/>
      <c r="I22" s="5"/>
      <c r="J22" s="8"/>
      <c r="K22" s="8"/>
      <c r="L22" s="6"/>
      <c r="M22" s="9"/>
      <c r="N22" s="2"/>
      <c r="O22" s="2"/>
    </row>
    <row r="23" spans="1:15" ht="16.5" thickBot="1" x14ac:dyDescent="0.25">
      <c r="A23" s="29"/>
      <c r="B23" s="29"/>
      <c r="C23" s="29"/>
      <c r="D23" s="29"/>
      <c r="E23" s="4"/>
      <c r="H23" s="4"/>
      <c r="I23" s="5"/>
      <c r="J23" s="6"/>
      <c r="K23" s="6"/>
      <c r="L23" s="6"/>
      <c r="M23" s="6"/>
      <c r="N23" s="2"/>
      <c r="O23" s="2"/>
    </row>
    <row r="24" spans="1:15" ht="15.75" x14ac:dyDescent="0.2">
      <c r="A24" s="33" t="s">
        <v>27</v>
      </c>
      <c r="B24" s="4"/>
      <c r="C24" s="4"/>
      <c r="D24" s="4"/>
      <c r="E24" s="4"/>
      <c r="H24" s="4"/>
      <c r="I24" s="5"/>
      <c r="J24" s="6"/>
      <c r="K24" s="6"/>
      <c r="L24" s="6"/>
      <c r="M24" s="6"/>
      <c r="N24" s="2"/>
      <c r="O24" s="2"/>
    </row>
    <row r="25" spans="1:15" ht="15.75" x14ac:dyDescent="0.25">
      <c r="A25" s="31" t="s">
        <v>25</v>
      </c>
      <c r="B25" s="32" t="s">
        <v>2</v>
      </c>
      <c r="C25" s="32" t="s">
        <v>3</v>
      </c>
      <c r="D25" s="32" t="s">
        <v>4</v>
      </c>
      <c r="E25" s="4"/>
      <c r="H25" s="4"/>
      <c r="I25" s="8"/>
      <c r="J25" s="8"/>
      <c r="K25" s="8"/>
      <c r="L25" s="8"/>
      <c r="M25" s="9"/>
      <c r="N25" s="2"/>
      <c r="O25" s="2"/>
    </row>
    <row r="26" spans="1:15" ht="15.75" x14ac:dyDescent="0.2">
      <c r="A26" s="12" t="s">
        <v>63</v>
      </c>
      <c r="B26" s="115">
        <v>237861208</v>
      </c>
      <c r="C26" s="115">
        <v>3296548815</v>
      </c>
      <c r="D26" s="117">
        <f>SUM(B26:C26)</f>
        <v>3534410023</v>
      </c>
      <c r="E26" s="4"/>
      <c r="H26" s="4"/>
      <c r="I26" s="8"/>
      <c r="J26" s="8"/>
      <c r="K26" s="8"/>
      <c r="L26" s="8"/>
      <c r="M26" s="9"/>
      <c r="N26" s="2"/>
      <c r="O26" s="2"/>
    </row>
    <row r="27" spans="1:15" ht="16.5" thickBot="1" x14ac:dyDescent="0.25">
      <c r="A27" s="14" t="s">
        <v>64</v>
      </c>
      <c r="B27" s="116">
        <v>2656172445</v>
      </c>
      <c r="C27" s="116">
        <v>778322085</v>
      </c>
      <c r="D27" s="117">
        <f>SUM(B27:C27)</f>
        <v>3434494530</v>
      </c>
      <c r="E27" s="4"/>
      <c r="H27" s="4"/>
      <c r="I27" s="8"/>
      <c r="J27" s="8"/>
      <c r="K27" s="8"/>
      <c r="L27" s="8"/>
      <c r="M27" s="9"/>
      <c r="N27" s="2"/>
      <c r="O27" s="2"/>
    </row>
    <row r="28" spans="1:15" ht="15.75" x14ac:dyDescent="0.2">
      <c r="A28" s="13" t="s">
        <v>65</v>
      </c>
      <c r="B28" s="117">
        <f>SUM(B26:B27)</f>
        <v>2894033653</v>
      </c>
      <c r="C28" s="117">
        <f>SUM(C26:C27)</f>
        <v>4074870900</v>
      </c>
      <c r="D28" s="117">
        <f>SUM(D26:D27)</f>
        <v>6968904553</v>
      </c>
      <c r="E28" s="4"/>
      <c r="H28" s="4"/>
      <c r="I28" s="8"/>
      <c r="J28" s="8"/>
      <c r="K28" s="8"/>
      <c r="L28" s="8"/>
      <c r="M28" s="9"/>
      <c r="N28" s="2"/>
      <c r="O28" s="2"/>
    </row>
    <row r="29" spans="1:15" ht="15.75" x14ac:dyDescent="0.2">
      <c r="A29" s="5"/>
      <c r="B29" s="98"/>
      <c r="C29" s="123"/>
      <c r="D29" s="98"/>
      <c r="E29" s="4"/>
      <c r="H29" s="4"/>
      <c r="I29" s="8"/>
      <c r="J29" s="8"/>
      <c r="K29" s="8"/>
      <c r="L29" s="8"/>
      <c r="M29" s="9"/>
      <c r="N29" s="2"/>
      <c r="O29" s="2"/>
    </row>
    <row r="30" spans="1:15" ht="15.75" customHeight="1" x14ac:dyDescent="0.2">
      <c r="A30" s="12" t="s">
        <v>35</v>
      </c>
      <c r="B30" s="115">
        <v>261556993</v>
      </c>
      <c r="C30" s="115">
        <v>3583373056</v>
      </c>
      <c r="D30" s="115">
        <f>SUM(B30:C30)</f>
        <v>3844930049</v>
      </c>
      <c r="E30" s="4"/>
      <c r="F30" s="37"/>
      <c r="H30" s="56"/>
      <c r="I30" s="8"/>
      <c r="J30" s="97"/>
      <c r="K30" s="97"/>
      <c r="L30" s="97"/>
      <c r="M30" s="9"/>
      <c r="N30" s="2"/>
      <c r="O30" s="2"/>
    </row>
    <row r="31" spans="1:15" ht="16.5" thickBot="1" x14ac:dyDescent="0.25">
      <c r="A31" s="14" t="s">
        <v>33</v>
      </c>
      <c r="B31" s="116">
        <v>2909795664</v>
      </c>
      <c r="C31" s="116">
        <v>848387722</v>
      </c>
      <c r="D31" s="116">
        <f>SUM(B31:C31)</f>
        <v>3758183386</v>
      </c>
      <c r="E31" s="4"/>
      <c r="H31" s="56"/>
      <c r="I31" s="8"/>
      <c r="J31" s="97"/>
      <c r="K31" s="97"/>
      <c r="L31" s="97"/>
      <c r="M31" s="9"/>
      <c r="N31" s="2"/>
      <c r="O31" s="2"/>
    </row>
    <row r="32" spans="1:15" ht="15.75" x14ac:dyDescent="0.2">
      <c r="A32" s="13" t="s">
        <v>34</v>
      </c>
      <c r="B32" s="117">
        <f>SUM(B30:B31)</f>
        <v>3171352657</v>
      </c>
      <c r="C32" s="117">
        <f>SUM(C30:C31)</f>
        <v>4431760778</v>
      </c>
      <c r="D32" s="117">
        <f>SUM(D30:D31)</f>
        <v>7603113435</v>
      </c>
      <c r="E32" s="4"/>
      <c r="H32" s="4"/>
      <c r="I32" s="8"/>
      <c r="J32" s="97"/>
      <c r="K32" s="97"/>
      <c r="L32" s="97"/>
      <c r="M32" s="9"/>
      <c r="N32" s="2"/>
      <c r="O32" s="2"/>
    </row>
    <row r="33" spans="1:15" ht="15.75" x14ac:dyDescent="0.2">
      <c r="A33" s="5"/>
      <c r="B33" s="57"/>
      <c r="C33" s="57"/>
      <c r="D33" s="54"/>
      <c r="E33" s="4"/>
      <c r="F33" s="34"/>
      <c r="H33" s="4"/>
      <c r="I33" s="8"/>
      <c r="J33" s="8"/>
      <c r="K33" s="8"/>
      <c r="L33" s="8"/>
      <c r="M33" s="9"/>
      <c r="N33" s="2"/>
      <c r="O33" s="2"/>
    </row>
    <row r="34" spans="1:15" ht="15.75" x14ac:dyDescent="0.2">
      <c r="A34" s="5"/>
      <c r="M34" s="9"/>
      <c r="N34" s="2"/>
      <c r="O34" s="2"/>
    </row>
    <row r="35" spans="1:15" ht="15" x14ac:dyDescent="0.2">
      <c r="A35" s="39"/>
      <c r="M35" s="9"/>
      <c r="N35" s="2"/>
      <c r="O35" s="2"/>
    </row>
    <row r="36" spans="1:15" ht="16.5" thickBot="1" x14ac:dyDescent="0.2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3"/>
      <c r="N36" s="2"/>
      <c r="O36" s="2"/>
    </row>
    <row r="37" spans="1:15" ht="31.5" x14ac:dyDescent="0.25">
      <c r="A37" s="13" t="s">
        <v>38</v>
      </c>
      <c r="B37" s="44" t="s">
        <v>39</v>
      </c>
      <c r="C37" s="44" t="s">
        <v>40</v>
      </c>
      <c r="D37" s="43" t="s">
        <v>41</v>
      </c>
      <c r="E37" s="44" t="s">
        <v>40</v>
      </c>
      <c r="F37" s="47" t="s">
        <v>42</v>
      </c>
      <c r="G37" s="44" t="s">
        <v>40</v>
      </c>
      <c r="H37" s="43" t="s">
        <v>43</v>
      </c>
      <c r="I37" s="44" t="s">
        <v>40</v>
      </c>
      <c r="J37" s="47" t="s">
        <v>44</v>
      </c>
      <c r="K37" s="47" t="s">
        <v>40</v>
      </c>
      <c r="L37" s="43" t="s">
        <v>45</v>
      </c>
      <c r="M37" s="104" t="s">
        <v>40</v>
      </c>
      <c r="N37" s="2"/>
      <c r="O37" s="2"/>
    </row>
    <row r="38" spans="1:15" ht="15.75" x14ac:dyDescent="0.2">
      <c r="A38" s="12" t="s">
        <v>46</v>
      </c>
      <c r="B38" s="113">
        <v>9662</v>
      </c>
      <c r="C38" s="114">
        <v>0.27</v>
      </c>
      <c r="D38" s="113">
        <v>33797</v>
      </c>
      <c r="E38" s="114">
        <v>0.27</v>
      </c>
      <c r="F38" s="113">
        <v>25579</v>
      </c>
      <c r="G38" s="124">
        <v>0.73</v>
      </c>
      <c r="H38" s="113">
        <v>89564</v>
      </c>
      <c r="I38" s="114">
        <v>0.73</v>
      </c>
      <c r="J38" s="113">
        <v>35241</v>
      </c>
      <c r="K38" s="101">
        <f>J38/J45</f>
        <v>0.92070749294597132</v>
      </c>
      <c r="L38" s="113">
        <v>123361</v>
      </c>
      <c r="M38" s="102">
        <f>L38/L45</f>
        <v>0.17081752471682959</v>
      </c>
      <c r="N38" s="2"/>
      <c r="O38" s="2"/>
    </row>
    <row r="39" spans="1:15" ht="15.75" x14ac:dyDescent="0.2">
      <c r="A39" s="12" t="s">
        <v>47</v>
      </c>
      <c r="B39" s="113">
        <v>1182</v>
      </c>
      <c r="C39" s="114">
        <v>0.53</v>
      </c>
      <c r="D39" s="113">
        <v>61436</v>
      </c>
      <c r="E39" s="114">
        <v>0.56999999999999995</v>
      </c>
      <c r="F39" s="113">
        <v>1052</v>
      </c>
      <c r="G39" s="114">
        <v>0.47</v>
      </c>
      <c r="H39" s="113">
        <v>47103</v>
      </c>
      <c r="I39" s="114">
        <v>0.43</v>
      </c>
      <c r="J39" s="113">
        <v>2234</v>
      </c>
      <c r="K39" s="101">
        <f>J39/J45</f>
        <v>5.8365555439439859E-2</v>
      </c>
      <c r="L39" s="113">
        <v>108539</v>
      </c>
      <c r="M39" s="102">
        <f>L39/L45</f>
        <v>0.15029355562325183</v>
      </c>
      <c r="N39" s="2"/>
      <c r="O39" s="2"/>
    </row>
    <row r="40" spans="1:15" ht="15.75" x14ac:dyDescent="0.2">
      <c r="A40" s="12" t="s">
        <v>48</v>
      </c>
      <c r="B40" s="113">
        <v>322</v>
      </c>
      <c r="C40" s="114">
        <v>0.74</v>
      </c>
      <c r="D40" s="113">
        <v>45569</v>
      </c>
      <c r="E40" s="114">
        <v>0.74</v>
      </c>
      <c r="F40" s="113">
        <v>114</v>
      </c>
      <c r="G40" s="114">
        <v>0.26</v>
      </c>
      <c r="H40" s="113">
        <v>15728</v>
      </c>
      <c r="I40" s="114">
        <v>0.26</v>
      </c>
      <c r="J40" s="113">
        <v>436</v>
      </c>
      <c r="K40" s="101">
        <f>J40/J45</f>
        <v>1.1390949942522729E-2</v>
      </c>
      <c r="L40" s="113">
        <v>61297</v>
      </c>
      <c r="M40" s="102">
        <f>L40/L45</f>
        <v>8.4877731313522942E-2</v>
      </c>
      <c r="N40" s="2"/>
      <c r="O40" s="2"/>
    </row>
    <row r="41" spans="1:15" ht="15.75" x14ac:dyDescent="0.2">
      <c r="A41" s="12" t="s">
        <v>49</v>
      </c>
      <c r="B41" s="113">
        <v>146</v>
      </c>
      <c r="C41" s="114">
        <v>0.88</v>
      </c>
      <c r="D41" s="113">
        <v>36764</v>
      </c>
      <c r="E41" s="114">
        <v>0.89</v>
      </c>
      <c r="F41" s="113">
        <v>20</v>
      </c>
      <c r="G41" s="114">
        <v>0.12</v>
      </c>
      <c r="H41" s="113">
        <v>4625</v>
      </c>
      <c r="I41" s="114">
        <v>0.11</v>
      </c>
      <c r="J41" s="113">
        <v>166</v>
      </c>
      <c r="K41" s="101">
        <f>J41/J45</f>
        <v>4.3369213083916816E-3</v>
      </c>
      <c r="L41" s="113">
        <v>41389</v>
      </c>
      <c r="M41" s="102">
        <f>L41/L45</f>
        <v>5.7311196654573654E-2</v>
      </c>
      <c r="N41" s="2"/>
      <c r="O41" s="2"/>
    </row>
    <row r="42" spans="1:15" ht="15.75" x14ac:dyDescent="0.2">
      <c r="A42" s="12" t="s">
        <v>50</v>
      </c>
      <c r="B42" s="113">
        <v>72</v>
      </c>
      <c r="C42" s="114">
        <v>0.89</v>
      </c>
      <c r="D42" s="113">
        <v>25010</v>
      </c>
      <c r="E42" s="114">
        <v>0.89</v>
      </c>
      <c r="F42" s="113">
        <v>9</v>
      </c>
      <c r="G42" s="114">
        <v>0.11</v>
      </c>
      <c r="H42" s="113">
        <v>3170</v>
      </c>
      <c r="I42" s="114">
        <v>0.11</v>
      </c>
      <c r="J42" s="113">
        <v>81</v>
      </c>
      <c r="K42" s="101">
        <f>J42/J45</f>
        <v>2.1162085902393145E-3</v>
      </c>
      <c r="L42" s="113">
        <v>28180</v>
      </c>
      <c r="M42" s="102">
        <f>L42/L45</f>
        <v>3.9020742751114681E-2</v>
      </c>
      <c r="N42" s="2"/>
      <c r="O42" s="2"/>
    </row>
    <row r="43" spans="1:15" ht="15.75" x14ac:dyDescent="0.2">
      <c r="A43" s="12" t="s">
        <v>51</v>
      </c>
      <c r="B43" s="113">
        <v>42</v>
      </c>
      <c r="C43" s="114">
        <v>0.93</v>
      </c>
      <c r="D43" s="113">
        <v>18934</v>
      </c>
      <c r="E43" s="114">
        <v>0.94</v>
      </c>
      <c r="F43" s="113">
        <v>3</v>
      </c>
      <c r="G43" s="114">
        <v>7.0000000000000007E-2</v>
      </c>
      <c r="H43" s="113">
        <v>1255</v>
      </c>
      <c r="I43" s="114">
        <v>0.06</v>
      </c>
      <c r="J43" s="113">
        <v>45</v>
      </c>
      <c r="K43" s="101">
        <f>J43/J45</f>
        <v>1.1756714390218413E-3</v>
      </c>
      <c r="L43" s="113">
        <v>20189</v>
      </c>
      <c r="M43" s="102">
        <f>L43/L45</f>
        <v>2.7955634329391566E-2</v>
      </c>
      <c r="N43" s="2"/>
      <c r="O43" s="2"/>
    </row>
    <row r="44" spans="1:15" ht="15.75" x14ac:dyDescent="0.2">
      <c r="A44" s="12" t="s">
        <v>52</v>
      </c>
      <c r="B44" s="113">
        <v>164</v>
      </c>
      <c r="C44" s="114">
        <v>0.95</v>
      </c>
      <c r="D44" s="113">
        <v>337412</v>
      </c>
      <c r="E44" s="114">
        <v>0.98</v>
      </c>
      <c r="F44" s="113">
        <v>9</v>
      </c>
      <c r="G44" s="114">
        <v>0.05</v>
      </c>
      <c r="H44" s="113">
        <v>7259</v>
      </c>
      <c r="I44" s="114">
        <v>0.02</v>
      </c>
      <c r="J44" s="113">
        <v>173</v>
      </c>
      <c r="K44" s="101">
        <f>J44/J45</f>
        <v>4.5198035322395235E-3</v>
      </c>
      <c r="L44" s="113">
        <v>344671</v>
      </c>
      <c r="M44" s="102">
        <f>L44/L45</f>
        <v>0.47726467085768093</v>
      </c>
      <c r="N44" s="2"/>
      <c r="O44" s="2"/>
    </row>
    <row r="45" spans="1:15" ht="15.75" x14ac:dyDescent="0.25">
      <c r="A45" s="12" t="s">
        <v>4</v>
      </c>
      <c r="B45" s="118">
        <v>11584</v>
      </c>
      <c r="C45" s="114">
        <v>0.3</v>
      </c>
      <c r="D45" s="118">
        <v>557352</v>
      </c>
      <c r="E45" s="114">
        <v>0.77</v>
      </c>
      <c r="F45" s="118">
        <v>26692</v>
      </c>
      <c r="G45" s="114">
        <v>0.7</v>
      </c>
      <c r="H45" s="118">
        <v>164828</v>
      </c>
      <c r="I45" s="114">
        <v>0.23</v>
      </c>
      <c r="J45" s="118">
        <v>38276</v>
      </c>
      <c r="K45" s="101">
        <f>J45/J45</f>
        <v>1</v>
      </c>
      <c r="L45" s="118">
        <v>722180</v>
      </c>
      <c r="M45" s="102">
        <f>L45/L45</f>
        <v>1</v>
      </c>
      <c r="N45" s="2"/>
      <c r="O45" s="2"/>
    </row>
    <row r="46" spans="1:15" ht="15.75" x14ac:dyDescent="0.25">
      <c r="A46" s="40"/>
      <c r="B46" s="41"/>
      <c r="C46" s="42"/>
      <c r="D46" s="41"/>
      <c r="E46" s="42"/>
      <c r="F46" s="41"/>
      <c r="G46" s="42"/>
      <c r="H46" s="41"/>
      <c r="I46" s="42"/>
      <c r="J46" s="41"/>
      <c r="K46" s="41"/>
      <c r="L46" s="41"/>
      <c r="M46" s="9"/>
      <c r="N46" s="2"/>
      <c r="O46" s="2"/>
    </row>
    <row r="47" spans="1:15" ht="15.75" x14ac:dyDescent="0.25">
      <c r="B47" s="41"/>
      <c r="C47" s="42"/>
      <c r="D47" s="41"/>
      <c r="E47" s="42"/>
      <c r="F47" s="41"/>
      <c r="G47" s="42"/>
      <c r="H47" s="41"/>
      <c r="I47" s="42"/>
      <c r="J47" s="41"/>
      <c r="K47" s="41"/>
      <c r="L47" s="41"/>
      <c r="M47" s="9"/>
      <c r="N47" s="2"/>
      <c r="O47" s="2"/>
    </row>
    <row r="48" spans="1:15" ht="15.75" x14ac:dyDescent="0.25">
      <c r="A48" s="40"/>
      <c r="B48" s="41"/>
      <c r="C48" s="42"/>
      <c r="D48" s="41"/>
      <c r="E48" s="42"/>
      <c r="F48" s="41"/>
      <c r="G48" s="42"/>
      <c r="H48" s="41"/>
      <c r="I48" s="42"/>
      <c r="J48" s="41"/>
      <c r="K48" s="41"/>
      <c r="L48" s="41"/>
      <c r="M48" s="9"/>
      <c r="N48" s="2"/>
      <c r="O48" s="2"/>
    </row>
    <row r="49" spans="1:15" ht="15.75" x14ac:dyDescent="0.2">
      <c r="A49" s="30" t="s">
        <v>26</v>
      </c>
      <c r="B49" s="36"/>
      <c r="C49" s="27"/>
      <c r="D49" s="15"/>
      <c r="E49" s="2"/>
      <c r="H49" s="2"/>
      <c r="I49" s="8"/>
      <c r="J49" s="9"/>
      <c r="K49" s="9"/>
      <c r="L49" s="9"/>
      <c r="M49" s="9"/>
      <c r="N49" s="2"/>
      <c r="O49" s="2"/>
    </row>
    <row r="50" spans="1:15" ht="15.75" x14ac:dyDescent="0.2">
      <c r="A50" s="30"/>
      <c r="B50" s="27"/>
      <c r="C50" s="27"/>
      <c r="D50" s="15"/>
      <c r="E50" s="2"/>
      <c r="H50" s="2"/>
      <c r="I50" s="8"/>
      <c r="J50" s="9"/>
      <c r="K50" s="9"/>
      <c r="L50" s="9"/>
      <c r="M50" s="9"/>
      <c r="N50" s="2"/>
      <c r="O50" s="2"/>
    </row>
    <row r="51" spans="1:15" ht="15.75" customHeight="1" x14ac:dyDescent="0.2">
      <c r="A51" s="129" t="s">
        <v>67</v>
      </c>
      <c r="B51" s="129"/>
      <c r="C51" s="5"/>
      <c r="D51" s="5"/>
      <c r="E51" s="2"/>
      <c r="H51" s="2"/>
      <c r="I51" s="8"/>
      <c r="J51" s="9"/>
      <c r="K51" s="9"/>
      <c r="L51" s="9"/>
      <c r="M51" s="9"/>
      <c r="N51" s="2"/>
      <c r="O51" s="2"/>
    </row>
    <row r="52" spans="1:15" ht="15" x14ac:dyDescent="0.2">
      <c r="A52" s="130" t="s">
        <v>36</v>
      </c>
      <c r="B52" s="130"/>
      <c r="C52" s="8"/>
      <c r="D52" s="8"/>
      <c r="E52" s="2"/>
      <c r="H52" s="2"/>
      <c r="I52" s="8"/>
      <c r="J52" s="9"/>
      <c r="K52" s="9"/>
      <c r="L52" s="9"/>
      <c r="M52" s="9"/>
      <c r="N52" s="2"/>
      <c r="O52" s="2"/>
    </row>
    <row r="53" spans="1:15" ht="16.5" thickBot="1" x14ac:dyDescent="0.25">
      <c r="A53" s="5"/>
      <c r="B53" s="27"/>
      <c r="C53" s="27"/>
      <c r="D53" s="15"/>
      <c r="E53" s="2"/>
      <c r="H53" s="2"/>
      <c r="I53" s="8"/>
      <c r="J53" s="9"/>
      <c r="K53" s="9"/>
      <c r="L53" s="9"/>
      <c r="M53" s="9"/>
      <c r="N53" s="2"/>
      <c r="O53" s="2"/>
    </row>
    <row r="54" spans="1:15" ht="15.75" thickBot="1" x14ac:dyDescent="0.25">
      <c r="A54" s="19" t="s">
        <v>9</v>
      </c>
      <c r="B54" s="18" t="s">
        <v>23</v>
      </c>
      <c r="C54" s="2"/>
      <c r="D54" s="2"/>
      <c r="E54" s="2"/>
      <c r="H54" s="2"/>
      <c r="J54" s="6"/>
      <c r="K54" s="6"/>
      <c r="L54" s="6"/>
      <c r="M54" s="6"/>
      <c r="N54" s="2"/>
      <c r="O54" s="2"/>
    </row>
    <row r="55" spans="1:15" ht="15.75" x14ac:dyDescent="0.25">
      <c r="A55" s="25" t="s">
        <v>10</v>
      </c>
      <c r="B55" s="110">
        <v>0.157</v>
      </c>
      <c r="C55" s="2"/>
      <c r="D55" s="49"/>
      <c r="E55" s="2"/>
      <c r="F55" s="17"/>
      <c r="G55" s="2"/>
      <c r="H55" s="2"/>
      <c r="I55" s="5"/>
      <c r="J55" s="9"/>
      <c r="K55" s="9"/>
      <c r="L55" s="9"/>
      <c r="M55" s="9"/>
      <c r="N55" s="2"/>
      <c r="O55" s="2"/>
    </row>
    <row r="56" spans="1:15" ht="15.75" x14ac:dyDescent="0.25">
      <c r="A56" s="21" t="s">
        <v>11</v>
      </c>
      <c r="B56" s="105">
        <v>0.433</v>
      </c>
      <c r="C56" s="2"/>
      <c r="D56" s="49"/>
      <c r="E56" s="2"/>
      <c r="F56" s="16"/>
      <c r="G56" s="2"/>
      <c r="H56" s="2"/>
      <c r="I56" s="1"/>
      <c r="J56" s="2"/>
      <c r="K56" s="2"/>
      <c r="L56" s="2"/>
      <c r="M56" s="2"/>
      <c r="N56" s="2"/>
      <c r="O56" s="2"/>
    </row>
    <row r="57" spans="1:15" ht="15.75" x14ac:dyDescent="0.25">
      <c r="A57" s="21" t="s">
        <v>12</v>
      </c>
      <c r="B57" s="105">
        <v>0</v>
      </c>
      <c r="C57" s="2"/>
      <c r="D57" s="49"/>
      <c r="E57" s="2"/>
      <c r="F57" s="16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1" t="s">
        <v>13</v>
      </c>
      <c r="B58" s="105">
        <v>0.32200000000000001</v>
      </c>
      <c r="C58" s="2"/>
      <c r="D58" s="49"/>
      <c r="E58" s="2"/>
      <c r="F58" s="16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1" t="s">
        <v>14</v>
      </c>
      <c r="B59" s="105">
        <v>3.0000000000000001E-3</v>
      </c>
      <c r="C59" s="2"/>
      <c r="D59" s="50"/>
      <c r="E59" s="2"/>
      <c r="F59" s="16"/>
      <c r="G59" s="2"/>
      <c r="H59" s="2"/>
      <c r="I59" s="2"/>
      <c r="J59" s="2"/>
      <c r="K59" s="2"/>
      <c r="L59" s="2"/>
      <c r="M59" s="2"/>
      <c r="N59" s="2"/>
      <c r="O59" s="2"/>
    </row>
    <row r="60" spans="1:15" ht="16.5" thickBot="1" x14ac:dyDescent="0.3">
      <c r="A60" s="26" t="s">
        <v>24</v>
      </c>
      <c r="B60" s="111">
        <v>8.4000000000000005E-2</v>
      </c>
      <c r="C60" s="2"/>
      <c r="D60" s="5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27.75" customHeight="1" x14ac:dyDescent="0.25">
      <c r="A61" s="24" t="s">
        <v>53</v>
      </c>
      <c r="B61" s="109">
        <v>5.0000000000000001E-3</v>
      </c>
      <c r="C61" s="2"/>
      <c r="D61" s="5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1" t="s">
        <v>15</v>
      </c>
      <c r="B62" s="112">
        <v>0</v>
      </c>
      <c r="C62" s="2"/>
      <c r="D62" s="50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1" t="s">
        <v>16</v>
      </c>
      <c r="B63" s="106">
        <v>0</v>
      </c>
      <c r="C63" s="2"/>
      <c r="D63" s="50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1" t="s">
        <v>17</v>
      </c>
      <c r="B64" s="106">
        <v>8.0000000000000002E-3</v>
      </c>
      <c r="C64" s="2"/>
      <c r="D64" s="50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1" t="s">
        <v>18</v>
      </c>
      <c r="B65" s="106">
        <v>4.0000000000000001E-3</v>
      </c>
      <c r="C65" s="2"/>
      <c r="D65" s="50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1" t="s">
        <v>19</v>
      </c>
      <c r="B66" s="106">
        <v>0</v>
      </c>
      <c r="C66" s="2"/>
      <c r="D66" s="50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x14ac:dyDescent="0.25">
      <c r="A67" s="21" t="s">
        <v>37</v>
      </c>
      <c r="B67" s="106">
        <v>2.5000000000000001E-2</v>
      </c>
      <c r="C67" s="2"/>
      <c r="D67" s="50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x14ac:dyDescent="0.25">
      <c r="A68" s="22" t="s">
        <v>20</v>
      </c>
      <c r="B68" s="106">
        <v>2E-3</v>
      </c>
      <c r="C68" s="2"/>
      <c r="D68" s="50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6.5" thickBot="1" x14ac:dyDescent="0.3">
      <c r="A69" s="23" t="s">
        <v>21</v>
      </c>
      <c r="B69" s="107">
        <v>3.9E-2</v>
      </c>
      <c r="C69" s="2"/>
      <c r="D69" s="5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6.5" thickBot="1" x14ac:dyDescent="0.3">
      <c r="A70" s="20" t="s">
        <v>22</v>
      </c>
      <c r="B70" s="108">
        <v>1</v>
      </c>
      <c r="C70" s="2"/>
      <c r="D70" s="5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x14ac:dyDescent="0.2">
      <c r="A71" s="3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x14ac:dyDescent="0.2">
      <c r="A72" s="30"/>
      <c r="B72" s="4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x14ac:dyDescent="0.2">
      <c r="A73" s="3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" x14ac:dyDescent="0.2">
      <c r="F75">
        <v>0</v>
      </c>
      <c r="M75" s="2"/>
      <c r="N75" s="2"/>
      <c r="O75" s="2"/>
    </row>
    <row r="76" spans="1:15" ht="15" x14ac:dyDescent="0.2">
      <c r="M76" s="2"/>
      <c r="N76" s="2"/>
      <c r="O76" s="2"/>
    </row>
    <row r="77" spans="1:15" ht="15" x14ac:dyDescent="0.2">
      <c r="M77" s="2"/>
      <c r="N77" s="2"/>
      <c r="O77" s="2"/>
    </row>
    <row r="78" spans="1:15" ht="15" x14ac:dyDescent="0.2">
      <c r="M78" s="2"/>
      <c r="N78" s="2"/>
      <c r="O78" s="2"/>
    </row>
    <row r="79" spans="1:15" ht="15" x14ac:dyDescent="0.2">
      <c r="M79" s="2"/>
      <c r="N79" s="2"/>
      <c r="O79" s="2"/>
    </row>
    <row r="80" spans="1:15" ht="15" x14ac:dyDescent="0.2">
      <c r="M80" s="2"/>
      <c r="N80" s="2"/>
      <c r="O80" s="2"/>
    </row>
    <row r="81" spans="1:15" ht="15" x14ac:dyDescent="0.2">
      <c r="M81" s="2"/>
      <c r="N81" s="2"/>
      <c r="O81" s="2"/>
    </row>
    <row r="82" spans="1:15" ht="15" x14ac:dyDescent="0.2">
      <c r="M82" s="2"/>
      <c r="N82" s="2"/>
      <c r="O82" s="2"/>
    </row>
    <row r="83" spans="1:15" ht="15" x14ac:dyDescent="0.2">
      <c r="M83" s="2"/>
      <c r="N83" s="2"/>
      <c r="O83" s="2"/>
    </row>
    <row r="84" spans="1:15" ht="15" x14ac:dyDescent="0.2">
      <c r="M84" s="2"/>
      <c r="N84" s="2"/>
      <c r="O84" s="2"/>
    </row>
    <row r="85" spans="1:15" ht="15" x14ac:dyDescent="0.2">
      <c r="M85" s="2"/>
      <c r="N85" s="2"/>
      <c r="O85" s="2"/>
    </row>
    <row r="86" spans="1:15" ht="15" x14ac:dyDescent="0.2">
      <c r="M86" s="2"/>
      <c r="N86" s="2"/>
      <c r="O86" s="2"/>
    </row>
    <row r="87" spans="1:15" ht="15" x14ac:dyDescent="0.2">
      <c r="M87" s="2"/>
      <c r="N87" s="2"/>
      <c r="O87" s="2"/>
    </row>
    <row r="88" spans="1:15" ht="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" x14ac:dyDescent="0.2">
      <c r="F104" s="2"/>
    </row>
    <row r="105" spans="1:15" ht="15" x14ac:dyDescent="0.2">
      <c r="F105" s="2"/>
    </row>
  </sheetData>
  <mergeCells count="6">
    <mergeCell ref="A51:B51"/>
    <mergeCell ref="A52:B52"/>
    <mergeCell ref="A1:D1"/>
    <mergeCell ref="A2:D2"/>
    <mergeCell ref="A5:D5"/>
    <mergeCell ref="A4:D4"/>
  </mergeCells>
  <phoneticPr fontId="7" type="noConversion"/>
  <pageMargins left="0.7" right="0.5" top="0.5" bottom="0.65" header="0.25" footer="0.4"/>
  <pageSetup scale="60" fitToHeight="0" orientation="landscape" r:id="rId1"/>
  <headerFooter alignWithMargins="0">
    <oddFooter>&amp;L&amp;F</oddFooter>
  </headerFooter>
  <rowBreaks count="2" manualBreakCount="2">
    <brk id="49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A4" sqref="A4:D4"/>
    </sheetView>
  </sheetViews>
  <sheetFormatPr defaultColWidth="9.140625" defaultRowHeight="12.75" x14ac:dyDescent="0.2"/>
  <cols>
    <col min="1" max="1" width="72.7109375" style="62" customWidth="1"/>
    <col min="2" max="2" width="20.85546875" style="62" customWidth="1"/>
    <col min="3" max="3" width="20.5703125" style="62" customWidth="1"/>
    <col min="4" max="4" width="19.42578125" style="62" customWidth="1"/>
    <col min="5" max="5" width="3.140625" style="62" customWidth="1"/>
    <col min="6" max="6" width="10.85546875" style="62" customWidth="1"/>
    <col min="7" max="7" width="12.140625" style="62" customWidth="1"/>
    <col min="8" max="16384" width="9.140625" style="62"/>
  </cols>
  <sheetData>
    <row r="1" spans="1:14" ht="15.75" x14ac:dyDescent="0.25">
      <c r="A1" s="131" t="s">
        <v>55</v>
      </c>
      <c r="B1" s="131"/>
      <c r="C1" s="131"/>
      <c r="D1" s="131"/>
    </row>
    <row r="2" spans="1:14" ht="15.75" x14ac:dyDescent="0.25">
      <c r="A2" s="131" t="s">
        <v>28</v>
      </c>
      <c r="B2" s="131"/>
      <c r="C2" s="131"/>
      <c r="D2" s="131"/>
    </row>
    <row r="3" spans="1:14" ht="5.25" customHeight="1" x14ac:dyDescent="0.2"/>
    <row r="4" spans="1:14" ht="18" customHeight="1" x14ac:dyDescent="0.25">
      <c r="A4" s="128" t="s">
        <v>69</v>
      </c>
      <c r="B4" s="128"/>
      <c r="C4" s="128"/>
      <c r="D4" s="128"/>
      <c r="H4" s="63"/>
      <c r="I4" s="63"/>
    </row>
    <row r="5" spans="1:14" ht="9" customHeight="1" x14ac:dyDescent="0.25">
      <c r="A5" s="132"/>
      <c r="B5" s="132"/>
      <c r="C5" s="132"/>
      <c r="D5" s="132"/>
      <c r="E5" s="64"/>
      <c r="H5" s="64"/>
      <c r="I5" s="64"/>
      <c r="J5" s="64"/>
      <c r="K5" s="64"/>
      <c r="L5" s="64"/>
      <c r="M5" s="64"/>
      <c r="N5" s="64"/>
    </row>
    <row r="6" spans="1:14" ht="54" customHeight="1" x14ac:dyDescent="0.25">
      <c r="A6" s="65"/>
      <c r="B6" s="66" t="s">
        <v>56</v>
      </c>
      <c r="C6" s="67" t="s">
        <v>57</v>
      </c>
      <c r="D6" s="67" t="s">
        <v>58</v>
      </c>
      <c r="E6" s="64"/>
      <c r="H6" s="64"/>
      <c r="I6" s="68"/>
      <c r="J6" s="68"/>
      <c r="K6" s="64"/>
      <c r="L6" s="64"/>
      <c r="M6" s="64"/>
      <c r="N6" s="64"/>
    </row>
    <row r="7" spans="1:14" ht="15.75" x14ac:dyDescent="0.2">
      <c r="A7" s="69" t="s">
        <v>0</v>
      </c>
      <c r="B7" s="70">
        <f>'Current Month '!B7-'Previous Month '!B7</f>
        <v>112</v>
      </c>
      <c r="C7" s="70">
        <f>'Current Month '!C7-'Previous Month '!C7</f>
        <v>-60</v>
      </c>
      <c r="D7" s="70">
        <f>'Current Month '!D7-'Previous Month '!D7</f>
        <v>52</v>
      </c>
      <c r="E7" s="64"/>
      <c r="H7" s="64"/>
      <c r="I7" s="71"/>
      <c r="J7" s="72"/>
      <c r="K7" s="72"/>
      <c r="L7" s="72"/>
      <c r="M7" s="64"/>
      <c r="N7" s="64"/>
    </row>
    <row r="8" spans="1:14" ht="16.5" thickBot="1" x14ac:dyDescent="0.25">
      <c r="A8" s="73" t="s">
        <v>6</v>
      </c>
      <c r="B8" s="70">
        <f>'Current Month '!B8-'Previous Month '!B8</f>
        <v>297</v>
      </c>
      <c r="C8" s="70">
        <f>'Current Month '!C8-'Previous Month '!C8</f>
        <v>112</v>
      </c>
      <c r="D8" s="70">
        <f>'Current Month '!D8-'Previous Month '!D8</f>
        <v>409</v>
      </c>
      <c r="E8" s="64"/>
      <c r="H8" s="64"/>
      <c r="J8" s="74"/>
      <c r="K8" s="74"/>
      <c r="L8" s="74"/>
      <c r="M8" s="64"/>
      <c r="N8" s="64"/>
    </row>
    <row r="9" spans="1:14" ht="15.75" x14ac:dyDescent="0.2">
      <c r="A9" s="75" t="s">
        <v>5</v>
      </c>
      <c r="B9" s="70">
        <f>'Current Month '!B9-'Previous Month '!B9</f>
        <v>409</v>
      </c>
      <c r="C9" s="70">
        <f>'Current Month '!C9-'Previous Month '!C9</f>
        <v>52</v>
      </c>
      <c r="D9" s="70">
        <f>'Current Month '!D9-'Previous Month '!D9</f>
        <v>461</v>
      </c>
      <c r="E9" s="64"/>
      <c r="H9" s="64"/>
      <c r="I9" s="76"/>
      <c r="J9" s="76"/>
      <c r="K9" s="76"/>
      <c r="L9" s="76"/>
      <c r="M9" s="64"/>
      <c r="N9" s="64"/>
    </row>
    <row r="10" spans="1:14" ht="15.75" x14ac:dyDescent="0.2">
      <c r="A10" s="71"/>
      <c r="B10" s="77"/>
      <c r="C10" s="77"/>
      <c r="D10" s="77"/>
      <c r="E10" s="64"/>
      <c r="H10" s="64"/>
      <c r="I10" s="76"/>
      <c r="J10" s="76"/>
      <c r="K10" s="76"/>
      <c r="L10" s="76"/>
      <c r="M10" s="64"/>
      <c r="N10" s="64"/>
    </row>
    <row r="11" spans="1:14" ht="15.75" x14ac:dyDescent="0.2">
      <c r="A11" s="71"/>
      <c r="B11" s="77"/>
      <c r="C11" s="77"/>
      <c r="D11" s="77"/>
      <c r="E11" s="64"/>
      <c r="H11" s="64"/>
      <c r="I11" s="76"/>
      <c r="J11" s="76"/>
      <c r="K11" s="76"/>
      <c r="L11" s="76"/>
      <c r="M11" s="64"/>
      <c r="N11" s="64"/>
    </row>
    <row r="12" spans="1:14" ht="15.75" x14ac:dyDescent="0.2">
      <c r="A12" s="69" t="s">
        <v>30</v>
      </c>
      <c r="B12" s="70">
        <f>'Current Month '!B12-'Previous Month '!B12</f>
        <v>10388078</v>
      </c>
      <c r="C12" s="70">
        <f>'Current Month '!C12-'Previous Month '!C12</f>
        <v>19533938</v>
      </c>
      <c r="D12" s="70">
        <f>'Current Month '!D12-'Previous Month '!D12</f>
        <v>29922016</v>
      </c>
      <c r="E12" s="64"/>
      <c r="H12" s="64"/>
      <c r="I12" s="76"/>
      <c r="J12" s="76"/>
      <c r="K12" s="76"/>
      <c r="L12" s="76"/>
      <c r="M12" s="64"/>
      <c r="N12" s="64"/>
    </row>
    <row r="13" spans="1:14" ht="16.5" thickBot="1" x14ac:dyDescent="0.25">
      <c r="A13" s="73" t="s">
        <v>31</v>
      </c>
      <c r="B13" s="70">
        <f>'Current Month '!B13-'Previous Month '!B13</f>
        <v>100132390</v>
      </c>
      <c r="C13" s="70">
        <f>'Current Month '!C13-'Previous Month '!C13</f>
        <v>18063239</v>
      </c>
      <c r="D13" s="70">
        <f>'Current Month '!D13-'Previous Month '!D13</f>
        <v>118195629</v>
      </c>
      <c r="E13" s="64"/>
      <c r="H13" s="64"/>
      <c r="I13" s="76"/>
      <c r="J13" s="76"/>
      <c r="K13" s="76"/>
      <c r="L13" s="76"/>
      <c r="M13" s="64"/>
      <c r="N13" s="64"/>
    </row>
    <row r="14" spans="1:14" ht="15.75" x14ac:dyDescent="0.2">
      <c r="A14" s="75" t="s">
        <v>32</v>
      </c>
      <c r="B14" s="70">
        <f>'Current Month '!B14-'Previous Month '!B14</f>
        <v>110520468</v>
      </c>
      <c r="C14" s="70">
        <f>'Current Month '!C14-'Previous Month '!C14</f>
        <v>37597177</v>
      </c>
      <c r="D14" s="70">
        <f>'Current Month '!D14-'Previous Month '!D14</f>
        <v>148117645</v>
      </c>
      <c r="E14" s="64"/>
      <c r="H14" s="64"/>
      <c r="I14" s="76"/>
      <c r="J14" s="76"/>
      <c r="K14" s="76"/>
      <c r="L14" s="76"/>
      <c r="M14" s="64"/>
      <c r="N14" s="64"/>
    </row>
    <row r="15" spans="1:14" ht="15.75" customHeight="1" x14ac:dyDescent="0.2">
      <c r="B15" s="78"/>
      <c r="C15" s="78"/>
      <c r="D15" s="78"/>
    </row>
    <row r="16" spans="1:14" ht="15.75" x14ac:dyDescent="0.25">
      <c r="A16" s="79"/>
      <c r="B16" s="80"/>
      <c r="C16" s="80"/>
      <c r="D16" s="80"/>
      <c r="E16" s="64"/>
      <c r="H16" s="64"/>
      <c r="I16" s="71"/>
      <c r="J16" s="72"/>
      <c r="K16" s="72"/>
      <c r="L16" s="72"/>
      <c r="M16" s="64"/>
      <c r="N16" s="64"/>
    </row>
    <row r="17" spans="1:14" ht="15.75" x14ac:dyDescent="0.2">
      <c r="A17" s="69" t="s">
        <v>1</v>
      </c>
      <c r="B17" s="70">
        <f>'Current Month '!B17-'Previous Month '!B17</f>
        <v>0.12199999999999989</v>
      </c>
      <c r="C17" s="70">
        <f>'Current Month '!C17-'Previous Month '!C17</f>
        <v>0</v>
      </c>
      <c r="D17" s="70">
        <f>'Current Month '!D17-'Previous Month '!D17</f>
        <v>0.12199999999999989</v>
      </c>
      <c r="E17" s="64"/>
      <c r="H17" s="64"/>
      <c r="J17" s="74"/>
      <c r="K17" s="74"/>
      <c r="L17" s="74"/>
      <c r="M17" s="64"/>
      <c r="N17" s="64"/>
    </row>
    <row r="18" spans="1:14" ht="16.5" thickBot="1" x14ac:dyDescent="0.25">
      <c r="A18" s="73" t="s">
        <v>8</v>
      </c>
      <c r="B18" s="70">
        <f>'Current Month '!B18-'Previous Month '!B18</f>
        <v>1.1399999999999864</v>
      </c>
      <c r="C18" s="70">
        <f>'Current Month '!C18-'Previous Month '!C18</f>
        <v>0</v>
      </c>
      <c r="D18" s="70">
        <f>'Current Month '!D18-'Previous Month '!D18</f>
        <v>1.1399999999999864</v>
      </c>
      <c r="E18" s="64"/>
      <c r="H18" s="64"/>
      <c r="I18" s="71"/>
      <c r="J18" s="76"/>
      <c r="K18" s="76"/>
      <c r="L18" s="76"/>
      <c r="M18" s="64"/>
      <c r="N18" s="64"/>
    </row>
    <row r="19" spans="1:14" ht="15.75" x14ac:dyDescent="0.2">
      <c r="A19" s="75" t="s">
        <v>7</v>
      </c>
      <c r="B19" s="70">
        <f>'Current Month '!B19-'Previous Month '!B19</f>
        <v>1.2619999999999436</v>
      </c>
      <c r="C19" s="70">
        <f>'Current Month '!C19-'Previous Month '!C19</f>
        <v>0</v>
      </c>
      <c r="D19" s="70">
        <f>'Current Month '!D19-'Previous Month '!D19</f>
        <v>1.2620000000000573</v>
      </c>
      <c r="E19" s="64"/>
      <c r="H19" s="64"/>
      <c r="I19" s="71"/>
      <c r="J19" s="72"/>
      <c r="K19" s="72"/>
      <c r="L19" s="72"/>
      <c r="M19" s="64"/>
      <c r="N19" s="64"/>
    </row>
    <row r="20" spans="1:14" ht="15.75" x14ac:dyDescent="0.2">
      <c r="A20" s="71"/>
      <c r="B20" s="80"/>
      <c r="C20" s="80"/>
      <c r="D20" s="80"/>
      <c r="E20" s="64"/>
      <c r="H20" s="64"/>
      <c r="I20" s="71"/>
      <c r="J20" s="72"/>
      <c r="K20" s="72"/>
      <c r="L20" s="72"/>
      <c r="M20" s="64"/>
      <c r="N20" s="64"/>
    </row>
    <row r="21" spans="1:14" ht="15.75" customHeight="1" x14ac:dyDescent="0.2">
      <c r="A21" s="64"/>
      <c r="B21" s="80"/>
      <c r="C21" s="80"/>
      <c r="D21" s="80"/>
      <c r="E21" s="64"/>
      <c r="H21" s="64"/>
      <c r="J21" s="72"/>
      <c r="K21" s="72"/>
      <c r="L21" s="81"/>
      <c r="M21" s="64"/>
      <c r="N21" s="64"/>
    </row>
    <row r="22" spans="1:14" ht="15.75" x14ac:dyDescent="0.2">
      <c r="A22" s="69" t="s">
        <v>29</v>
      </c>
      <c r="B22" s="70">
        <f>'Current Month '!B22-'Previous Month '!B22</f>
        <v>0</v>
      </c>
      <c r="C22" s="70">
        <f>'Current Month '!C22-'Previous Month '!C22</f>
        <v>-1</v>
      </c>
      <c r="D22" s="70">
        <f>'Current Month '!D22-'Previous Month '!D22</f>
        <v>0</v>
      </c>
      <c r="E22" s="64"/>
      <c r="H22" s="64"/>
      <c r="I22" s="71"/>
      <c r="J22" s="76"/>
      <c r="K22" s="72"/>
      <c r="L22" s="76"/>
      <c r="M22" s="64"/>
      <c r="N22" s="64"/>
    </row>
    <row r="23" spans="1:14" ht="16.5" thickBot="1" x14ac:dyDescent="0.25">
      <c r="A23" s="82"/>
      <c r="B23" s="83"/>
      <c r="C23" s="83"/>
      <c r="D23" s="83"/>
      <c r="E23" s="64"/>
      <c r="H23" s="64"/>
      <c r="I23" s="71"/>
      <c r="J23" s="72"/>
      <c r="K23" s="72"/>
      <c r="L23" s="72"/>
      <c r="M23" s="64"/>
      <c r="N23" s="64"/>
    </row>
    <row r="24" spans="1:14" ht="15.75" x14ac:dyDescent="0.2">
      <c r="A24" s="84" t="s">
        <v>27</v>
      </c>
      <c r="B24" s="80"/>
      <c r="C24" s="80"/>
      <c r="D24" s="80"/>
      <c r="E24" s="64"/>
      <c r="H24" s="64"/>
      <c r="I24" s="71"/>
      <c r="J24" s="72"/>
      <c r="K24" s="72"/>
      <c r="L24" s="72"/>
      <c r="M24" s="64"/>
      <c r="N24" s="64"/>
    </row>
    <row r="25" spans="1:14" ht="47.25" x14ac:dyDescent="0.25">
      <c r="A25" s="85" t="s">
        <v>25</v>
      </c>
      <c r="B25" s="86" t="s">
        <v>56</v>
      </c>
      <c r="C25" s="86" t="s">
        <v>57</v>
      </c>
      <c r="D25" s="86" t="s">
        <v>58</v>
      </c>
      <c r="E25" s="64"/>
      <c r="H25" s="64"/>
      <c r="I25" s="76"/>
      <c r="J25" s="76"/>
      <c r="K25" s="76"/>
      <c r="L25" s="76"/>
      <c r="M25" s="64"/>
      <c r="N25" s="64"/>
    </row>
    <row r="26" spans="1:14" ht="15.75" x14ac:dyDescent="0.2">
      <c r="A26" s="69" t="s">
        <v>60</v>
      </c>
      <c r="B26" s="70">
        <f>'Current Month '!B26-'Previous Month '!B26</f>
        <v>25536054</v>
      </c>
      <c r="C26" s="70">
        <f>'Current Month '!C26-'Previous Month '!C26</f>
        <v>274094960</v>
      </c>
      <c r="D26" s="70">
        <f>'Current Month '!D26-'Previous Month '!D26</f>
        <v>299631014</v>
      </c>
      <c r="E26" s="64"/>
      <c r="H26" s="64"/>
      <c r="I26" s="76"/>
      <c r="J26" s="76"/>
      <c r="K26" s="76"/>
      <c r="L26" s="76"/>
      <c r="M26" s="64"/>
      <c r="N26" s="64"/>
    </row>
    <row r="27" spans="1:14" ht="16.5" thickBot="1" x14ac:dyDescent="0.25">
      <c r="A27" s="73" t="s">
        <v>61</v>
      </c>
      <c r="B27" s="70">
        <f>'Current Month '!B27-'Previous Month '!B27</f>
        <v>273944280</v>
      </c>
      <c r="C27" s="70">
        <f>'Current Month '!C27-'Previous Month '!C27</f>
        <v>73815679</v>
      </c>
      <c r="D27" s="70">
        <f>'Current Month '!D27-'Previous Month '!D27</f>
        <v>347759959</v>
      </c>
      <c r="E27" s="64"/>
      <c r="H27" s="64"/>
      <c r="I27" s="76"/>
      <c r="J27" s="76"/>
      <c r="K27" s="76"/>
      <c r="L27" s="76"/>
      <c r="M27" s="64"/>
      <c r="N27" s="64"/>
    </row>
    <row r="28" spans="1:14" ht="15.75" x14ac:dyDescent="0.2">
      <c r="A28" s="75" t="s">
        <v>62</v>
      </c>
      <c r="B28" s="70">
        <f>'Current Month '!B28-'Previous Month '!B28</f>
        <v>299480334</v>
      </c>
      <c r="C28" s="70">
        <f>'Current Month '!C28-'Previous Month '!C28</f>
        <v>347910639</v>
      </c>
      <c r="D28" s="70">
        <f>'Current Month '!D28-'Previous Month '!D28</f>
        <v>647390973</v>
      </c>
      <c r="E28" s="64"/>
      <c r="H28" s="64"/>
      <c r="I28" s="76"/>
      <c r="J28" s="76"/>
      <c r="K28" s="76"/>
      <c r="L28" s="76"/>
      <c r="M28" s="64"/>
      <c r="N28" s="64"/>
    </row>
    <row r="29" spans="1:14" ht="15.75" x14ac:dyDescent="0.2">
      <c r="A29" s="71"/>
      <c r="B29" s="77"/>
      <c r="C29" s="87"/>
      <c r="D29" s="77"/>
      <c r="E29" s="64"/>
      <c r="H29" s="64"/>
      <c r="I29" s="76"/>
      <c r="J29" s="76"/>
      <c r="K29" s="76"/>
      <c r="L29" s="76"/>
      <c r="M29" s="64"/>
      <c r="N29" s="64"/>
    </row>
    <row r="30" spans="1:14" ht="15.75" x14ac:dyDescent="0.2">
      <c r="A30" s="69" t="s">
        <v>35</v>
      </c>
      <c r="B30" s="70">
        <f>'Current Month '!B30-'Previous Month '!B30</f>
        <v>1840269</v>
      </c>
      <c r="C30" s="70">
        <f>'Current Month '!C30-'Previous Month '!C30</f>
        <v>-12729281</v>
      </c>
      <c r="D30" s="70">
        <f>'Current Month '!D30-'Previous Month '!D30</f>
        <v>-10889012</v>
      </c>
      <c r="E30" s="64"/>
      <c r="H30" s="64"/>
      <c r="I30" s="76"/>
      <c r="J30" s="76"/>
      <c r="K30" s="76"/>
      <c r="L30" s="76"/>
      <c r="M30" s="64"/>
      <c r="N30" s="64"/>
    </row>
    <row r="31" spans="1:14" ht="16.5" thickBot="1" x14ac:dyDescent="0.25">
      <c r="A31" s="73" t="s">
        <v>33</v>
      </c>
      <c r="B31" s="70">
        <f>'Current Month '!B31-'Previous Month '!B31</f>
        <v>20321061</v>
      </c>
      <c r="C31" s="70">
        <f>'Current Month '!C31-'Previous Month '!C31</f>
        <v>3750042</v>
      </c>
      <c r="D31" s="70">
        <f>'Current Month '!D31-'Previous Month '!D31</f>
        <v>24071103</v>
      </c>
      <c r="E31" s="64"/>
      <c r="H31" s="64"/>
      <c r="I31" s="76"/>
      <c r="J31" s="76"/>
      <c r="K31" s="76"/>
      <c r="L31" s="76"/>
      <c r="M31" s="64"/>
      <c r="N31" s="64"/>
    </row>
    <row r="32" spans="1:14" ht="15.75" x14ac:dyDescent="0.2">
      <c r="A32" s="75" t="s">
        <v>34</v>
      </c>
      <c r="B32" s="70">
        <f>'Current Month '!B32-'Previous Month '!B32</f>
        <v>22161330</v>
      </c>
      <c r="C32" s="70">
        <f>'Current Month '!C32-'Previous Month '!C32</f>
        <v>-8979239</v>
      </c>
      <c r="D32" s="70">
        <f>'Current Month '!D32-'Previous Month '!D32</f>
        <v>13182091</v>
      </c>
      <c r="E32" s="64"/>
      <c r="H32" s="64"/>
      <c r="I32" s="76"/>
      <c r="J32" s="76"/>
      <c r="K32" s="76"/>
      <c r="L32" s="76"/>
      <c r="M32" s="64"/>
      <c r="N32" s="64"/>
    </row>
    <row r="33" spans="1:14" ht="15.75" x14ac:dyDescent="0.2">
      <c r="A33" s="71"/>
      <c r="B33" s="88"/>
      <c r="C33" s="88"/>
      <c r="D33" s="89"/>
      <c r="E33" s="64"/>
      <c r="F33" s="90"/>
      <c r="H33" s="64"/>
      <c r="I33" s="76"/>
      <c r="J33" s="76"/>
      <c r="K33" s="76"/>
      <c r="L33" s="76"/>
      <c r="M33" s="64"/>
      <c r="N33" s="64"/>
    </row>
    <row r="34" spans="1:14" customFormat="1" ht="15.75" x14ac:dyDescent="0.2">
      <c r="A34" s="30"/>
      <c r="B34" s="57"/>
      <c r="C34" s="57"/>
      <c r="D34" s="54"/>
      <c r="E34" s="4"/>
      <c r="H34" s="4"/>
      <c r="I34" s="8"/>
      <c r="J34" s="8"/>
      <c r="K34" s="8"/>
      <c r="L34" s="8"/>
      <c r="M34" s="4"/>
      <c r="N34" s="4"/>
    </row>
    <row r="35" spans="1:14" ht="15" x14ac:dyDescent="0.2">
      <c r="F35" s="64"/>
    </row>
    <row r="36" spans="1:14" ht="15" x14ac:dyDescent="0.2">
      <c r="F36" s="64"/>
    </row>
  </sheetData>
  <mergeCells count="4">
    <mergeCell ref="A1:D1"/>
    <mergeCell ref="A2:D2"/>
    <mergeCell ref="A4:D4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selection activeCell="A4" sqref="A4:D4"/>
    </sheetView>
  </sheetViews>
  <sheetFormatPr defaultColWidth="9.140625" defaultRowHeight="12.75" x14ac:dyDescent="0.2"/>
  <cols>
    <col min="1" max="1" width="82.140625" style="62" customWidth="1"/>
    <col min="2" max="2" width="20.85546875" style="62" customWidth="1"/>
    <col min="3" max="3" width="20.5703125" style="62" customWidth="1"/>
    <col min="4" max="4" width="19.42578125" style="62" customWidth="1"/>
    <col min="5" max="5" width="3.140625" style="62" customWidth="1"/>
    <col min="6" max="6" width="10.85546875" style="62" customWidth="1"/>
    <col min="7" max="7" width="12.140625" style="62" customWidth="1"/>
    <col min="8" max="16384" width="9.140625" style="62"/>
  </cols>
  <sheetData>
    <row r="1" spans="1:14" ht="15.75" x14ac:dyDescent="0.25">
      <c r="A1" s="131" t="s">
        <v>55</v>
      </c>
      <c r="B1" s="131"/>
      <c r="C1" s="131"/>
      <c r="D1" s="131"/>
    </row>
    <row r="2" spans="1:14" ht="15.75" x14ac:dyDescent="0.25">
      <c r="A2" s="131" t="s">
        <v>28</v>
      </c>
      <c r="B2" s="131"/>
      <c r="C2" s="131"/>
      <c r="D2" s="131"/>
    </row>
    <row r="3" spans="1:14" ht="5.25" customHeight="1" x14ac:dyDescent="0.2"/>
    <row r="4" spans="1:14" ht="18" customHeight="1" x14ac:dyDescent="0.25">
      <c r="A4" s="128" t="s">
        <v>69</v>
      </c>
      <c r="B4" s="128"/>
      <c r="C4" s="128"/>
      <c r="D4" s="128"/>
      <c r="H4" s="63"/>
      <c r="I4" s="63"/>
    </row>
    <row r="5" spans="1:14" ht="9" customHeight="1" x14ac:dyDescent="0.25">
      <c r="A5" s="132"/>
      <c r="B5" s="132"/>
      <c r="C5" s="132"/>
      <c r="D5" s="132"/>
      <c r="E5" s="64"/>
      <c r="H5" s="64"/>
      <c r="I5" s="64"/>
      <c r="J5" s="64"/>
      <c r="K5" s="64"/>
      <c r="L5" s="64"/>
      <c r="M5" s="64"/>
      <c r="N5" s="64"/>
    </row>
    <row r="6" spans="1:14" ht="54" customHeight="1" x14ac:dyDescent="0.25">
      <c r="A6" s="65"/>
      <c r="B6" s="66" t="s">
        <v>56</v>
      </c>
      <c r="C6" s="67" t="s">
        <v>57</v>
      </c>
      <c r="D6" s="67" t="s">
        <v>58</v>
      </c>
      <c r="E6" s="64"/>
      <c r="H6" s="64"/>
      <c r="I6" s="68"/>
      <c r="J6" s="68"/>
      <c r="K6" s="64"/>
      <c r="L6" s="64"/>
      <c r="M6" s="64"/>
      <c r="N6" s="64"/>
    </row>
    <row r="7" spans="1:14" ht="15.75" x14ac:dyDescent="0.2">
      <c r="A7" s="69" t="s">
        <v>0</v>
      </c>
      <c r="B7" s="91">
        <f>Difference!B7/'Previous Month '!B7</f>
        <v>4.1614029872928584E-3</v>
      </c>
      <c r="C7" s="91">
        <f>Difference!C7/'Previous Month '!C7</f>
        <v>-5.0877639277537526E-3</v>
      </c>
      <c r="D7" s="91">
        <f>Difference!D7/'Previous Month '!D7</f>
        <v>1.3434262536492108E-3</v>
      </c>
      <c r="E7" s="64"/>
      <c r="H7" s="64"/>
      <c r="I7" s="71"/>
      <c r="J7" s="72"/>
      <c r="K7" s="72"/>
      <c r="L7" s="72"/>
      <c r="M7" s="64"/>
      <c r="N7" s="64"/>
    </row>
    <row r="8" spans="1:14" ht="16.5" thickBot="1" x14ac:dyDescent="0.25">
      <c r="A8" s="73" t="s">
        <v>6</v>
      </c>
      <c r="B8" s="91">
        <f>Difference!B8/'Previous Month '!B8</f>
        <v>1.0627639018106348E-3</v>
      </c>
      <c r="C8" s="91">
        <f>Difference!C8/'Previous Month '!C8</f>
        <v>4.2419422035374771E-3</v>
      </c>
      <c r="D8" s="91">
        <f>Difference!D8/'Previous Month '!D8</f>
        <v>1.3371999882300246E-3</v>
      </c>
      <c r="E8" s="64"/>
      <c r="H8" s="64"/>
      <c r="J8" s="74"/>
      <c r="K8" s="74"/>
      <c r="L8" s="74"/>
      <c r="M8" s="64"/>
      <c r="N8" s="64"/>
    </row>
    <row r="9" spans="1:14" ht="15.75" x14ac:dyDescent="0.2">
      <c r="A9" s="75" t="s">
        <v>5</v>
      </c>
      <c r="B9" s="91">
        <f>Difference!B9/'Previous Month '!B9</f>
        <v>1.3349696775836069E-3</v>
      </c>
      <c r="C9" s="91">
        <f>Difference!C9/'Previous Month '!C9</f>
        <v>1.3613990993821341E-3</v>
      </c>
      <c r="D9" s="91">
        <f>Difference!D9/'Previous Month '!D9</f>
        <v>1.3378994108599123E-3</v>
      </c>
      <c r="E9" s="64"/>
      <c r="F9" s="62" t="s">
        <v>59</v>
      </c>
      <c r="H9" s="64"/>
      <c r="I9" s="76"/>
      <c r="J9" s="76"/>
      <c r="K9" s="76"/>
      <c r="L9" s="76"/>
      <c r="M9" s="64"/>
      <c r="N9" s="64"/>
    </row>
    <row r="10" spans="1:14" ht="15.75" x14ac:dyDescent="0.2">
      <c r="A10" s="71"/>
      <c r="B10" s="77"/>
      <c r="C10" s="77"/>
      <c r="D10" s="77"/>
      <c r="E10" s="64"/>
      <c r="H10" s="64"/>
      <c r="I10" s="76"/>
      <c r="J10" s="76"/>
      <c r="K10" s="76"/>
      <c r="L10" s="76"/>
      <c r="M10" s="64"/>
      <c r="N10" s="64"/>
    </row>
    <row r="11" spans="1:14" ht="15.75" x14ac:dyDescent="0.2">
      <c r="A11" s="71"/>
      <c r="B11" s="77"/>
      <c r="C11" s="77"/>
      <c r="D11" s="77"/>
      <c r="E11" s="64"/>
      <c r="H11" s="64"/>
      <c r="I11" s="76"/>
      <c r="J11" s="76"/>
      <c r="K11" s="76"/>
      <c r="L11" s="76"/>
      <c r="M11" s="64"/>
      <c r="N11" s="64"/>
    </row>
    <row r="12" spans="1:14" ht="15.75" x14ac:dyDescent="0.2">
      <c r="A12" s="69" t="s">
        <v>30</v>
      </c>
      <c r="B12" s="91">
        <f>Difference!B12/'Previous Month '!B12</f>
        <v>0.6857733336783739</v>
      </c>
      <c r="C12" s="91">
        <f>Difference!C12/'Previous Month '!C12</f>
        <v>7.6735777718554263E-2</v>
      </c>
      <c r="D12" s="91">
        <f>Difference!D12/'Previous Month '!D12</f>
        <v>0.11094185296702634</v>
      </c>
      <c r="E12" s="64"/>
      <c r="H12" s="64"/>
      <c r="I12" s="76"/>
      <c r="J12" s="76"/>
      <c r="K12" s="76"/>
      <c r="L12" s="76"/>
      <c r="M12" s="64"/>
      <c r="N12" s="64"/>
    </row>
    <row r="13" spans="1:14" ht="16.5" thickBot="1" x14ac:dyDescent="0.25">
      <c r="A13" s="73" t="s">
        <v>31</v>
      </c>
      <c r="B13" s="91">
        <f>Difference!B13/'Previous Month '!B13</f>
        <v>0.57609631884216894</v>
      </c>
      <c r="C13" s="91">
        <f>Difference!C13/'Previous Month '!C13</f>
        <v>0.32399010698007119</v>
      </c>
      <c r="D13" s="91">
        <f>Difference!D13/'Previous Month '!D13</f>
        <v>0.51486931353838816</v>
      </c>
      <c r="E13" s="64"/>
      <c r="H13" s="64"/>
      <c r="I13" s="76"/>
      <c r="J13" s="76"/>
      <c r="K13" s="76"/>
      <c r="L13" s="76"/>
      <c r="M13" s="64"/>
      <c r="N13" s="64"/>
    </row>
    <row r="14" spans="1:14" ht="15.75" x14ac:dyDescent="0.2">
      <c r="A14" s="75" t="s">
        <v>32</v>
      </c>
      <c r="B14" s="91">
        <f>Difference!B14/'Previous Month '!B14</f>
        <v>0.58488858157848189</v>
      </c>
      <c r="C14" s="91">
        <f>Difference!C14/'Previous Month '!C14</f>
        <v>0.12115870435553325</v>
      </c>
      <c r="D14" s="91">
        <f>Difference!D14/'Previous Month '!D14</f>
        <v>0.2966664484027875</v>
      </c>
      <c r="E14" s="64"/>
      <c r="H14" s="64"/>
      <c r="I14" s="76"/>
      <c r="J14" s="76"/>
      <c r="K14" s="76"/>
      <c r="L14" s="76"/>
      <c r="M14" s="64"/>
      <c r="N14" s="64"/>
    </row>
    <row r="15" spans="1:14" ht="15.75" customHeight="1" x14ac:dyDescent="0.2">
      <c r="B15" s="78"/>
      <c r="C15" s="78"/>
      <c r="D15" s="78"/>
    </row>
    <row r="16" spans="1:14" ht="15.75" x14ac:dyDescent="0.25">
      <c r="A16" s="79"/>
      <c r="B16" s="80"/>
      <c r="C16" s="80"/>
      <c r="D16" s="80"/>
      <c r="E16" s="64"/>
      <c r="H16" s="64"/>
      <c r="I16" s="71"/>
      <c r="J16" s="72"/>
      <c r="K16" s="72"/>
      <c r="L16" s="72"/>
      <c r="M16" s="64"/>
      <c r="N16" s="64"/>
    </row>
    <row r="17" spans="1:14" ht="15.75" x14ac:dyDescent="0.2">
      <c r="A17" s="69" t="s">
        <v>1</v>
      </c>
      <c r="B17" s="91">
        <f>Difference!B17/'Previous Month '!B17</f>
        <v>1.6686955451300062E-3</v>
      </c>
      <c r="C17" s="91">
        <f>Difference!C17/'Previous Month '!C17</f>
        <v>0</v>
      </c>
      <c r="D17" s="91">
        <f>Difference!D17/'Previous Month '!D17</f>
        <v>1.4641639863664717E-3</v>
      </c>
      <c r="E17" s="64"/>
      <c r="H17" s="64"/>
      <c r="J17" s="74"/>
      <c r="K17" s="74"/>
      <c r="L17" s="74"/>
      <c r="M17" s="64"/>
      <c r="N17" s="64"/>
    </row>
    <row r="18" spans="1:14" ht="16.5" thickBot="1" x14ac:dyDescent="0.25">
      <c r="A18" s="73" t="s">
        <v>8</v>
      </c>
      <c r="B18" s="91">
        <f>Difference!B18/'Previous Month '!B18</f>
        <v>1.3604045890981309E-3</v>
      </c>
      <c r="C18" s="91">
        <f>Difference!C18/'Previous Month '!C18</f>
        <v>0</v>
      </c>
      <c r="D18" s="91">
        <f>Difference!D18/'Previous Month '!D18</f>
        <v>1.3050585902619578E-3</v>
      </c>
      <c r="E18" s="64"/>
      <c r="H18" s="64"/>
      <c r="I18" s="71"/>
      <c r="J18" s="76"/>
      <c r="K18" s="76"/>
      <c r="L18" s="76"/>
      <c r="M18" s="64"/>
      <c r="N18" s="64"/>
    </row>
    <row r="19" spans="1:14" ht="15.75" x14ac:dyDescent="0.2">
      <c r="A19" s="75" t="s">
        <v>7</v>
      </c>
      <c r="B19" s="91">
        <f>Difference!B19/'Previous Month '!B19</f>
        <v>1.3851434040502203E-3</v>
      </c>
      <c r="C19" s="91">
        <f>Difference!C19/'Previous Month '!C19</f>
        <v>0</v>
      </c>
      <c r="D19" s="91">
        <f>Difference!D19/'Previous Month '!D19</f>
        <v>1.3189137668679427E-3</v>
      </c>
      <c r="E19" s="64"/>
      <c r="H19" s="64"/>
      <c r="I19" s="71"/>
      <c r="J19" s="72"/>
      <c r="K19" s="72"/>
      <c r="L19" s="72"/>
      <c r="M19" s="64"/>
      <c r="N19" s="64"/>
    </row>
    <row r="20" spans="1:14" ht="15.75" x14ac:dyDescent="0.2">
      <c r="A20" s="71"/>
      <c r="B20" s="92"/>
      <c r="C20" s="92"/>
      <c r="D20" s="92"/>
      <c r="E20" s="64"/>
      <c r="H20" s="64"/>
      <c r="I20" s="71"/>
      <c r="J20" s="72"/>
      <c r="K20" s="72"/>
      <c r="L20" s="72"/>
      <c r="M20" s="64"/>
      <c r="N20" s="64"/>
    </row>
    <row r="21" spans="1:14" ht="15.75" customHeight="1" x14ac:dyDescent="0.2">
      <c r="A21" s="64"/>
      <c r="B21" s="80"/>
      <c r="C21" s="80"/>
      <c r="D21" s="80"/>
      <c r="E21" s="64"/>
      <c r="H21" s="64"/>
      <c r="J21" s="72"/>
      <c r="K21" s="72"/>
      <c r="L21" s="81"/>
      <c r="M21" s="64"/>
      <c r="N21" s="64"/>
    </row>
    <row r="22" spans="1:14" ht="15.75" x14ac:dyDescent="0.2">
      <c r="A22" s="69" t="s">
        <v>29</v>
      </c>
      <c r="B22" s="91">
        <f>Difference!B22/'Previous Month '!B22</f>
        <v>0</v>
      </c>
      <c r="C22" s="91">
        <f>Difference!C22/'Previous Month '!C22</f>
        <v>-2.4390243902439025E-2</v>
      </c>
      <c r="D22" s="91">
        <f>Difference!D22/'Previous Month '!D22</f>
        <v>0</v>
      </c>
      <c r="E22" s="64"/>
      <c r="H22" s="64"/>
      <c r="I22" s="71"/>
      <c r="J22" s="76"/>
      <c r="K22" s="72"/>
      <c r="L22" s="76"/>
      <c r="M22" s="64"/>
      <c r="N22" s="64"/>
    </row>
    <row r="23" spans="1:14" ht="16.5" thickBot="1" x14ac:dyDescent="0.25">
      <c r="A23" s="82"/>
      <c r="B23" s="83"/>
      <c r="C23" s="83"/>
      <c r="D23" s="83"/>
      <c r="E23" s="64"/>
      <c r="H23" s="64"/>
      <c r="I23" s="71"/>
      <c r="J23" s="72"/>
      <c r="K23" s="72"/>
      <c r="L23" s="72"/>
      <c r="M23" s="64"/>
      <c r="N23" s="64"/>
    </row>
    <row r="24" spans="1:14" ht="15.75" x14ac:dyDescent="0.2">
      <c r="A24" s="84" t="s">
        <v>27</v>
      </c>
      <c r="B24" s="80"/>
      <c r="C24" s="80"/>
      <c r="D24" s="80"/>
      <c r="E24" s="64"/>
      <c r="H24" s="64"/>
      <c r="I24" s="71"/>
      <c r="J24" s="72"/>
      <c r="K24" s="72"/>
      <c r="L24" s="72"/>
      <c r="M24" s="64"/>
      <c r="N24" s="64"/>
    </row>
    <row r="25" spans="1:14" ht="47.25" x14ac:dyDescent="0.25">
      <c r="A25" s="85" t="s">
        <v>25</v>
      </c>
      <c r="B25" s="86" t="s">
        <v>56</v>
      </c>
      <c r="C25" s="86" t="s">
        <v>57</v>
      </c>
      <c r="D25" s="86" t="s">
        <v>58</v>
      </c>
      <c r="E25" s="64"/>
      <c r="H25" s="64"/>
      <c r="I25" s="76"/>
      <c r="J25" s="76"/>
      <c r="K25" s="76"/>
      <c r="L25" s="76"/>
      <c r="M25" s="64"/>
      <c r="N25" s="64"/>
    </row>
    <row r="26" spans="1:14" ht="15.75" x14ac:dyDescent="0.2">
      <c r="A26" s="69" t="s">
        <v>60</v>
      </c>
      <c r="B26" s="91">
        <f>Difference!B26/'Previous Month '!B26</f>
        <v>0.10735695078114629</v>
      </c>
      <c r="C26" s="91">
        <f>Difference!C26/'Previous Month '!C26</f>
        <v>8.3146034044091655E-2</v>
      </c>
      <c r="D26" s="91">
        <f>Difference!D26/'Previous Month '!D26</f>
        <v>8.4775397322372298E-2</v>
      </c>
      <c r="E26" s="64"/>
      <c r="H26" s="64"/>
      <c r="I26" s="76"/>
      <c r="J26" s="76"/>
      <c r="K26" s="76"/>
      <c r="L26" s="76"/>
      <c r="M26" s="64"/>
      <c r="N26" s="64"/>
    </row>
    <row r="27" spans="1:14" ht="16.5" thickBot="1" x14ac:dyDescent="0.25">
      <c r="A27" s="73" t="s">
        <v>61</v>
      </c>
      <c r="B27" s="91">
        <f>Difference!B27/'Previous Month '!B27</f>
        <v>0.10313497548537365</v>
      </c>
      <c r="C27" s="91">
        <f>Difference!C27/'Previous Month '!C27</f>
        <v>9.4839502080941204E-2</v>
      </c>
      <c r="D27" s="91">
        <f>Difference!D27/'Previous Month '!D27</f>
        <v>0.10125506270641811</v>
      </c>
      <c r="E27" s="64"/>
      <c r="H27" s="64"/>
      <c r="I27" s="76"/>
      <c r="J27" s="76"/>
      <c r="K27" s="76"/>
      <c r="L27" s="76"/>
      <c r="M27" s="64"/>
      <c r="N27" s="64"/>
    </row>
    <row r="28" spans="1:14" ht="15.75" x14ac:dyDescent="0.2">
      <c r="A28" s="75" t="s">
        <v>62</v>
      </c>
      <c r="B28" s="91">
        <f>Difference!B28/'Previous Month '!B28</f>
        <v>0.10348198048407421</v>
      </c>
      <c r="C28" s="91">
        <f>Difference!C28/'Previous Month '!C28</f>
        <v>8.537954883429559E-2</v>
      </c>
      <c r="D28" s="91">
        <f>Difference!D28/'Previous Month '!D28</f>
        <v>9.2897092803675821E-2</v>
      </c>
      <c r="E28" s="64"/>
      <c r="H28" s="64"/>
      <c r="I28" s="76"/>
      <c r="J28" s="76"/>
      <c r="K28" s="76"/>
      <c r="L28" s="76"/>
      <c r="M28" s="64"/>
      <c r="N28" s="64"/>
    </row>
    <row r="29" spans="1:14" ht="15.75" x14ac:dyDescent="0.2">
      <c r="A29" s="71"/>
      <c r="B29" s="91"/>
      <c r="C29" s="91"/>
      <c r="D29" s="91"/>
      <c r="E29" s="64"/>
      <c r="H29" s="64"/>
      <c r="I29" s="76"/>
      <c r="J29" s="76"/>
      <c r="K29" s="76"/>
      <c r="L29" s="76"/>
      <c r="M29" s="64"/>
      <c r="N29" s="64"/>
    </row>
    <row r="30" spans="1:14" ht="15.75" x14ac:dyDescent="0.2">
      <c r="A30" s="69" t="s">
        <v>35</v>
      </c>
      <c r="B30" s="91">
        <f>Difference!B30/'Previous Month '!B30</f>
        <v>7.035824119602109E-3</v>
      </c>
      <c r="C30" s="91">
        <f>Difference!C30/'Previous Month '!C30</f>
        <v>-3.5523181095214441E-3</v>
      </c>
      <c r="D30" s="91">
        <f>Difference!D30/'Previous Month '!D30</f>
        <v>-2.8320442403970509E-3</v>
      </c>
      <c r="E30" s="64"/>
      <c r="H30" s="64"/>
      <c r="I30" s="76"/>
      <c r="J30" s="76"/>
      <c r="K30" s="76"/>
      <c r="L30" s="76"/>
      <c r="M30" s="64"/>
      <c r="N30" s="64"/>
    </row>
    <row r="31" spans="1:14" ht="16.5" thickBot="1" x14ac:dyDescent="0.25">
      <c r="A31" s="73" t="s">
        <v>33</v>
      </c>
      <c r="B31" s="91">
        <f>Difference!B31/'Previous Month '!B31</f>
        <v>6.9836728576553406E-3</v>
      </c>
      <c r="C31" s="91">
        <f>Difference!C31/'Previous Month '!C31</f>
        <v>4.4201983394568743E-3</v>
      </c>
      <c r="D31" s="91">
        <f>Difference!D31/'Previous Month '!D31</f>
        <v>6.4049836124734551E-3</v>
      </c>
      <c r="E31" s="64"/>
      <c r="H31" s="64"/>
      <c r="I31" s="76"/>
      <c r="J31" s="76"/>
      <c r="K31" s="76"/>
      <c r="L31" s="76"/>
      <c r="M31" s="64"/>
      <c r="N31" s="64"/>
    </row>
    <row r="32" spans="1:14" ht="15.75" x14ac:dyDescent="0.2">
      <c r="A32" s="75" t="s">
        <v>34</v>
      </c>
      <c r="B32" s="91">
        <f>Difference!B32/'Previous Month '!B32</f>
        <v>6.9879740277651496E-3</v>
      </c>
      <c r="C32" s="91">
        <f>Difference!C32/'Previous Month '!C32</f>
        <v>-2.0261109409547649E-3</v>
      </c>
      <c r="D32" s="91">
        <f>Difference!D32/'Previous Month '!D32</f>
        <v>1.7337753951319286E-3</v>
      </c>
      <c r="E32" s="64"/>
      <c r="H32" s="64"/>
      <c r="I32" s="76"/>
      <c r="J32" s="76"/>
      <c r="K32" s="76"/>
      <c r="L32" s="76"/>
      <c r="M32" s="64"/>
      <c r="N32" s="64"/>
    </row>
    <row r="33" spans="1:14" ht="15.75" x14ac:dyDescent="0.2">
      <c r="A33" s="71"/>
      <c r="B33" s="88"/>
      <c r="C33" s="88"/>
      <c r="D33" s="89"/>
      <c r="E33" s="64"/>
      <c r="F33" s="90"/>
      <c r="H33" s="64"/>
      <c r="I33" s="76"/>
      <c r="J33" s="76"/>
      <c r="K33" s="76"/>
      <c r="L33" s="76"/>
      <c r="M33" s="64"/>
      <c r="N33" s="64"/>
    </row>
    <row r="34" spans="1:14" customFormat="1" ht="15.75" x14ac:dyDescent="0.2">
      <c r="A34" s="30"/>
      <c r="B34" s="57"/>
      <c r="C34" s="57"/>
      <c r="D34" s="54"/>
      <c r="E34" s="4"/>
      <c r="H34" s="4"/>
      <c r="I34" s="8"/>
      <c r="J34" s="8"/>
      <c r="K34" s="8"/>
      <c r="L34" s="8"/>
      <c r="M34" s="4"/>
      <c r="N34" s="4"/>
    </row>
    <row r="35" spans="1:14" ht="15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ht="15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ht="15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ht="15" x14ac:dyDescent="0.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ht="15" x14ac:dyDescent="0.2">
      <c r="F39" s="64"/>
    </row>
    <row r="40" spans="1:14" ht="15" x14ac:dyDescent="0.2">
      <c r="F40" s="64"/>
    </row>
  </sheetData>
  <mergeCells count="4">
    <mergeCell ref="A1:D1"/>
    <mergeCell ref="A2:D2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5"/>
  <sheetViews>
    <sheetView workbookViewId="0">
      <selection activeCell="G11" sqref="G11"/>
    </sheetView>
  </sheetViews>
  <sheetFormatPr defaultRowHeight="12.75" x14ac:dyDescent="0.2"/>
  <cols>
    <col min="1" max="1" width="70.28515625" customWidth="1"/>
    <col min="2" max="2" width="20.7109375" bestFit="1" customWidth="1"/>
    <col min="3" max="3" width="20.85546875" bestFit="1" customWidth="1"/>
    <col min="4" max="4" width="18.85546875" bestFit="1" customWidth="1"/>
    <col min="5" max="5" width="8.42578125" bestFit="1" customWidth="1"/>
    <col min="6" max="6" width="9.85546875" customWidth="1"/>
    <col min="7" max="7" width="6" bestFit="1" customWidth="1"/>
    <col min="8" max="8" width="16.7109375" bestFit="1" customWidth="1"/>
    <col min="9" max="9" width="15.42578125" customWidth="1"/>
    <col min="10" max="10" width="11" bestFit="1" customWidth="1"/>
    <col min="11" max="11" width="11" customWidth="1"/>
    <col min="12" max="12" width="12.85546875" bestFit="1" customWidth="1"/>
    <col min="13" max="13" width="14.85546875" bestFit="1" customWidth="1"/>
  </cols>
  <sheetData>
    <row r="1" spans="1:15" ht="15.75" x14ac:dyDescent="0.25">
      <c r="A1" s="127" t="s">
        <v>55</v>
      </c>
      <c r="B1" s="127"/>
      <c r="C1" s="127"/>
      <c r="D1" s="127"/>
    </row>
    <row r="2" spans="1:15" ht="15.75" x14ac:dyDescent="0.25">
      <c r="A2" s="127" t="s">
        <v>28</v>
      </c>
      <c r="B2" s="127"/>
      <c r="C2" s="127"/>
      <c r="D2" s="127"/>
    </row>
    <row r="3" spans="1:15" ht="5.25" customHeight="1" x14ac:dyDescent="0.2"/>
    <row r="4" spans="1:15" s="37" customFormat="1" ht="18" customHeight="1" x14ac:dyDescent="0.25">
      <c r="A4" s="128" t="s">
        <v>69</v>
      </c>
      <c r="B4" s="128"/>
      <c r="C4" s="128"/>
      <c r="D4" s="128"/>
      <c r="H4" s="38"/>
      <c r="I4" s="38"/>
    </row>
    <row r="5" spans="1:15" ht="9" customHeight="1" x14ac:dyDescent="0.25">
      <c r="A5" s="128"/>
      <c r="B5" s="128"/>
      <c r="C5" s="128"/>
      <c r="D5" s="128"/>
      <c r="E5" s="4"/>
      <c r="H5" s="4"/>
      <c r="I5" s="4"/>
      <c r="J5" s="4"/>
      <c r="K5" s="4"/>
      <c r="L5" s="4"/>
      <c r="M5" s="4"/>
      <c r="N5" s="4"/>
      <c r="O5" s="4"/>
    </row>
    <row r="6" spans="1:15" ht="18.75" customHeight="1" x14ac:dyDescent="0.25">
      <c r="A6" s="4"/>
      <c r="B6" s="32" t="s">
        <v>2</v>
      </c>
      <c r="C6" s="32" t="s">
        <v>3</v>
      </c>
      <c r="D6" s="32" t="s">
        <v>4</v>
      </c>
      <c r="E6" s="4"/>
      <c r="H6" s="4"/>
      <c r="I6" s="3"/>
      <c r="J6" s="3"/>
      <c r="K6" s="3"/>
      <c r="L6" s="4"/>
      <c r="M6" s="4"/>
      <c r="N6" s="4"/>
      <c r="O6" s="4"/>
    </row>
    <row r="7" spans="1:15" ht="15.75" x14ac:dyDescent="0.2">
      <c r="A7" s="12" t="s">
        <v>0</v>
      </c>
      <c r="B7" s="93">
        <f>'Current Month '!B7/'Current Month '!B9</f>
        <v>8.8094842282655822E-2</v>
      </c>
      <c r="C7" s="93">
        <f>'Current Month '!C7/'Current Month '!C9</f>
        <v>0.30676113783727255</v>
      </c>
      <c r="D7" s="93">
        <f>'Current Month '!D7/'Current Month '!D9</f>
        <v>0.11233483368161122</v>
      </c>
      <c r="E7" s="4"/>
      <c r="G7" s="37"/>
      <c r="H7" s="54"/>
      <c r="I7" s="54"/>
      <c r="J7" s="54"/>
      <c r="K7" s="54"/>
      <c r="L7" s="6"/>
      <c r="M7" s="6"/>
      <c r="N7" s="4"/>
      <c r="O7" s="4"/>
    </row>
    <row r="8" spans="1:15" ht="16.5" thickBot="1" x14ac:dyDescent="0.25">
      <c r="A8" s="14" t="s">
        <v>6</v>
      </c>
      <c r="B8" s="93">
        <f>'Current Month '!B8/'Current Month '!B9</f>
        <v>0.91190515771734415</v>
      </c>
      <c r="C8" s="93">
        <f>'Current Month '!C8/'Current Month '!C9</f>
        <v>0.69323886216272745</v>
      </c>
      <c r="D8" s="93">
        <f>'Current Month '!D8/'Current Month '!D9</f>
        <v>0.88766516631838877</v>
      </c>
      <c r="E8" s="4"/>
      <c r="G8" s="37"/>
      <c r="H8" s="54"/>
      <c r="I8" s="54"/>
      <c r="J8" s="54"/>
      <c r="K8" s="54"/>
      <c r="L8" s="7"/>
      <c r="M8" s="7"/>
      <c r="N8" s="4"/>
      <c r="O8" s="4"/>
    </row>
    <row r="9" spans="1:15" ht="16.5" thickTop="1" x14ac:dyDescent="0.2">
      <c r="A9" s="13" t="s">
        <v>5</v>
      </c>
      <c r="B9" s="94">
        <f>'Current Month '!B9/'Current Month '!B9</f>
        <v>1</v>
      </c>
      <c r="C9" s="94">
        <f>'Current Month '!C9/'Current Month '!C9</f>
        <v>1</v>
      </c>
      <c r="D9" s="94">
        <f>'Current Month '!D9/'Current Month '!D9</f>
        <v>1</v>
      </c>
      <c r="E9" s="4"/>
      <c r="H9" s="54"/>
      <c r="I9" s="54"/>
      <c r="J9" s="54"/>
      <c r="K9" s="54"/>
      <c r="L9" s="8"/>
      <c r="M9" s="8"/>
      <c r="N9" s="4"/>
      <c r="O9" s="4"/>
    </row>
    <row r="10" spans="1:15" ht="15.75" x14ac:dyDescent="0.2">
      <c r="A10" s="5"/>
      <c r="B10" s="54"/>
      <c r="C10" s="54"/>
      <c r="D10" s="54"/>
      <c r="E10" s="4"/>
      <c r="G10" s="37"/>
      <c r="H10" s="48"/>
      <c r="I10" s="48"/>
      <c r="J10" s="8"/>
      <c r="K10" s="8"/>
      <c r="L10" s="8"/>
      <c r="M10" s="8"/>
      <c r="N10" s="4"/>
      <c r="O10" s="4"/>
    </row>
    <row r="11" spans="1:15" ht="15.75" x14ac:dyDescent="0.2">
      <c r="A11" s="5"/>
      <c r="B11" s="54"/>
      <c r="C11" s="54"/>
      <c r="D11" s="54"/>
      <c r="E11" s="4"/>
      <c r="G11" s="37"/>
      <c r="H11" s="48"/>
      <c r="I11" s="48"/>
      <c r="J11" s="8"/>
      <c r="K11" s="8"/>
      <c r="L11" s="8"/>
      <c r="M11" s="8"/>
      <c r="N11" s="4"/>
      <c r="O11" s="4"/>
    </row>
    <row r="12" spans="1:15" ht="15.75" x14ac:dyDescent="0.2">
      <c r="A12" s="12" t="s">
        <v>30</v>
      </c>
      <c r="B12" s="93">
        <f>'Current Month '!B12/'Current Month '!B14</f>
        <v>8.5267882731825728E-2</v>
      </c>
      <c r="C12" s="93">
        <f>'Current Month '!C12/'Current Month '!C14</f>
        <v>0.78783149830609234</v>
      </c>
      <c r="D12" s="93">
        <f>'Current Month '!D12/'Current Month '!D14</f>
        <v>0.46282853251955985</v>
      </c>
      <c r="E12" s="4"/>
      <c r="H12" s="4"/>
      <c r="I12" s="8"/>
      <c r="J12" s="8"/>
      <c r="K12" s="8"/>
      <c r="L12" s="8"/>
      <c r="M12" s="8"/>
      <c r="N12" s="4"/>
      <c r="O12" s="4"/>
    </row>
    <row r="13" spans="1:15" ht="16.5" thickBot="1" x14ac:dyDescent="0.25">
      <c r="A13" s="14" t="s">
        <v>31</v>
      </c>
      <c r="B13" s="95">
        <f>'Current Month '!B13/'Current Month '!B14</f>
        <v>0.91473211726817427</v>
      </c>
      <c r="C13" s="95">
        <f>'Current Month '!C13/'Current Month '!C14</f>
        <v>0.21216850169390766</v>
      </c>
      <c r="D13" s="95">
        <f>'Current Month '!D13/'Current Month '!D14</f>
        <v>0.53717146748044009</v>
      </c>
      <c r="E13" s="4"/>
      <c r="H13" s="4"/>
      <c r="I13" s="8"/>
      <c r="J13" s="8"/>
      <c r="K13" s="8"/>
      <c r="L13" s="8"/>
      <c r="M13" s="8"/>
      <c r="N13" s="4"/>
      <c r="O13" s="4"/>
    </row>
    <row r="14" spans="1:15" ht="16.5" thickTop="1" x14ac:dyDescent="0.2">
      <c r="A14" s="13" t="s">
        <v>32</v>
      </c>
      <c r="B14" s="94">
        <f>'Current Month '!B14/'Current Month '!B14</f>
        <v>1</v>
      </c>
      <c r="C14" s="94">
        <f>'Current Month '!C14/'Current Month '!C14</f>
        <v>1</v>
      </c>
      <c r="D14" s="94">
        <f>'Current Month '!D14/'Current Month '!D14</f>
        <v>1</v>
      </c>
      <c r="E14" s="4"/>
      <c r="H14" s="4"/>
      <c r="I14" s="8"/>
      <c r="J14" s="8"/>
      <c r="K14" s="8"/>
      <c r="L14" s="8"/>
      <c r="M14" s="8"/>
      <c r="N14" s="4"/>
      <c r="O14" s="4"/>
    </row>
    <row r="15" spans="1:15" ht="15.75" customHeight="1" x14ac:dyDescent="0.2"/>
    <row r="16" spans="1:15" ht="15.75" x14ac:dyDescent="0.25">
      <c r="A16" s="11"/>
      <c r="B16" s="4"/>
      <c r="C16" s="4"/>
      <c r="D16" s="4"/>
      <c r="E16" s="4"/>
      <c r="H16" s="4"/>
      <c r="I16" s="5"/>
      <c r="J16" s="6"/>
      <c r="K16" s="6"/>
      <c r="L16" s="6"/>
      <c r="M16" s="6"/>
      <c r="N16" s="4"/>
      <c r="O16" s="4"/>
    </row>
    <row r="17" spans="1:15" ht="15.75" x14ac:dyDescent="0.2">
      <c r="A17" s="12" t="s">
        <v>1</v>
      </c>
      <c r="B17" s="93">
        <f>'Current Month '!B17/'Current Month '!B19</f>
        <v>8.0267745481767599E-2</v>
      </c>
      <c r="C17" s="93">
        <f>'Current Month '!C17/'Current Month '!C19</f>
        <v>0.22323009333129329</v>
      </c>
      <c r="D17" s="93">
        <f>'Current Month '!D17/'Current Month '!D19</f>
        <v>8.7094383734644246E-2</v>
      </c>
      <c r="E17" s="4"/>
      <c r="H17" s="4"/>
      <c r="J17" s="7"/>
      <c r="K17" s="7"/>
      <c r="L17" s="7"/>
      <c r="M17" s="7"/>
      <c r="N17" s="4"/>
      <c r="O17" s="4"/>
    </row>
    <row r="18" spans="1:15" ht="16.5" thickBot="1" x14ac:dyDescent="0.25">
      <c r="A18" s="14" t="s">
        <v>8</v>
      </c>
      <c r="B18" s="95">
        <f>'Current Month '!B18/'Current Month '!B19</f>
        <v>0.91973225451823248</v>
      </c>
      <c r="C18" s="95">
        <f>'Current Month '!C18/'Current Month '!C19</f>
        <v>0.77676990666870671</v>
      </c>
      <c r="D18" s="95">
        <f>'Current Month '!D18/'Current Month '!D19</f>
        <v>0.91290561626535571</v>
      </c>
      <c r="E18" s="4"/>
      <c r="H18" s="4"/>
      <c r="I18" s="5"/>
      <c r="J18" s="8"/>
      <c r="K18" s="8"/>
      <c r="L18" s="8"/>
      <c r="M18" s="8"/>
      <c r="N18" s="4"/>
      <c r="O18" s="4"/>
    </row>
    <row r="19" spans="1:15" ht="16.5" thickTop="1" x14ac:dyDescent="0.2">
      <c r="A19" s="13" t="s">
        <v>7</v>
      </c>
      <c r="B19" s="94">
        <f>'Current Month '!B19/'Current Month '!B19</f>
        <v>1</v>
      </c>
      <c r="C19" s="94">
        <f>'Current Month '!C19/'Current Month '!C19</f>
        <v>1</v>
      </c>
      <c r="D19" s="94">
        <f>'Current Month '!D19/'Current Month '!D19</f>
        <v>1</v>
      </c>
      <c r="E19" s="4"/>
      <c r="H19" s="4"/>
      <c r="I19" s="5"/>
      <c r="J19" s="6"/>
      <c r="K19" s="6"/>
      <c r="L19" s="6"/>
      <c r="M19" s="6"/>
      <c r="N19" s="4"/>
      <c r="O19" s="4"/>
    </row>
    <row r="20" spans="1:15" ht="15.75" x14ac:dyDescent="0.2">
      <c r="A20" s="5"/>
      <c r="B20" s="28"/>
      <c r="C20" s="28"/>
      <c r="D20" s="28"/>
      <c r="E20" s="4"/>
      <c r="H20" s="4"/>
      <c r="I20" s="5"/>
      <c r="J20" s="6"/>
      <c r="K20" s="6"/>
      <c r="L20" s="6"/>
      <c r="M20" s="6"/>
      <c r="N20" s="4"/>
      <c r="O20" s="4"/>
    </row>
    <row r="21" spans="1:15" ht="15.75" customHeight="1" x14ac:dyDescent="0.2">
      <c r="A21" s="4"/>
      <c r="B21" s="4"/>
      <c r="C21" s="4"/>
      <c r="D21" s="4"/>
      <c r="E21" s="4"/>
      <c r="H21" s="4"/>
      <c r="J21" s="6"/>
      <c r="K21" s="6"/>
      <c r="L21" s="6"/>
      <c r="M21" s="10"/>
      <c r="N21" s="4"/>
      <c r="O21" s="4"/>
    </row>
    <row r="22" spans="1:15" ht="15.75" x14ac:dyDescent="0.2">
      <c r="A22" s="12" t="s">
        <v>29</v>
      </c>
      <c r="B22" s="96">
        <f>'Previous Month '!B22</f>
        <v>30</v>
      </c>
      <c r="C22" s="96">
        <f>'Previous Month '!C22</f>
        <v>41</v>
      </c>
      <c r="D22" s="96">
        <f>'Previous Month '!D22</f>
        <v>45</v>
      </c>
      <c r="E22" s="4"/>
      <c r="H22" s="4"/>
      <c r="I22" s="5"/>
      <c r="J22" s="8"/>
      <c r="K22" s="8"/>
      <c r="L22" s="6"/>
      <c r="M22" s="8"/>
      <c r="N22" s="4"/>
      <c r="O22" s="4"/>
    </row>
    <row r="23" spans="1:15" ht="16.5" thickBot="1" x14ac:dyDescent="0.25">
      <c r="A23" s="29"/>
      <c r="B23" s="29"/>
      <c r="C23" s="29"/>
      <c r="D23" s="29"/>
      <c r="E23" s="4"/>
      <c r="H23" s="4"/>
      <c r="I23" s="5"/>
      <c r="J23" s="6"/>
      <c r="K23" s="6"/>
      <c r="L23" s="6"/>
      <c r="M23" s="6"/>
      <c r="N23" s="4"/>
      <c r="O23" s="4"/>
    </row>
    <row r="24" spans="1:15" ht="15.75" x14ac:dyDescent="0.2">
      <c r="A24" s="33" t="s">
        <v>27</v>
      </c>
      <c r="B24" s="4"/>
      <c r="C24" s="4"/>
      <c r="D24" s="4"/>
      <c r="E24" s="4"/>
      <c r="H24" s="4"/>
      <c r="I24" s="5"/>
      <c r="J24" s="6"/>
      <c r="K24" s="6"/>
      <c r="L24" s="6"/>
      <c r="M24" s="6"/>
      <c r="N24" s="4"/>
      <c r="O24" s="4"/>
    </row>
    <row r="25" spans="1:15" ht="15.75" x14ac:dyDescent="0.25">
      <c r="A25" s="31" t="s">
        <v>25</v>
      </c>
      <c r="B25" s="32" t="s">
        <v>2</v>
      </c>
      <c r="C25" s="32" t="s">
        <v>3</v>
      </c>
      <c r="D25" s="32" t="s">
        <v>4</v>
      </c>
      <c r="E25" s="4"/>
      <c r="H25" s="4"/>
      <c r="I25" s="8"/>
      <c r="J25" s="8"/>
      <c r="K25" s="8"/>
      <c r="L25" s="8"/>
      <c r="M25" s="8"/>
      <c r="N25" s="4"/>
      <c r="O25" s="4"/>
    </row>
    <row r="26" spans="1:15" ht="15.75" x14ac:dyDescent="0.2">
      <c r="A26" s="12" t="s">
        <v>60</v>
      </c>
      <c r="B26" s="93">
        <f>'Current Month '!B26/'Current Month '!B28</f>
        <v>8.247881896626244E-2</v>
      </c>
      <c r="C26" s="93">
        <f>'Current Month '!C26/'Current Month '!C28</f>
        <v>0.80732989941152056</v>
      </c>
      <c r="D26" s="93">
        <f>'Current Month '!D26/'Current Month '!D28</f>
        <v>0.5033997202329672</v>
      </c>
      <c r="E26" s="4"/>
      <c r="H26" s="4"/>
      <c r="I26" s="8"/>
      <c r="J26" s="8"/>
      <c r="K26" s="8"/>
      <c r="L26" s="8"/>
      <c r="M26" s="8"/>
      <c r="N26" s="4"/>
      <c r="O26" s="4"/>
    </row>
    <row r="27" spans="1:15" ht="16.5" thickBot="1" x14ac:dyDescent="0.25">
      <c r="A27" s="14" t="s">
        <v>61</v>
      </c>
      <c r="B27" s="95">
        <f>'Current Month '!B27/'Current Month '!B28</f>
        <v>0.91752118103373759</v>
      </c>
      <c r="C27" s="95">
        <f>'Current Month '!C27/'Current Month '!C28</f>
        <v>0.19267010058847947</v>
      </c>
      <c r="D27" s="95">
        <f>'Current Month '!D27/'Current Month '!D28</f>
        <v>0.49660027976703275</v>
      </c>
      <c r="E27" s="4"/>
      <c r="H27" s="4"/>
      <c r="I27" s="8"/>
      <c r="J27" s="8"/>
      <c r="K27" s="8"/>
      <c r="L27" s="8"/>
      <c r="M27" s="8"/>
      <c r="N27" s="4"/>
      <c r="O27" s="4"/>
    </row>
    <row r="28" spans="1:15" ht="16.5" thickTop="1" x14ac:dyDescent="0.2">
      <c r="A28" s="13" t="s">
        <v>62</v>
      </c>
      <c r="B28" s="94">
        <f>'Current Month '!B28/'Current Month '!B28</f>
        <v>1</v>
      </c>
      <c r="C28" s="94">
        <f>'Current Month '!C28/'Current Month '!C28</f>
        <v>1</v>
      </c>
      <c r="D28" s="94">
        <f>'Current Month '!D28/'Current Month '!D28</f>
        <v>1</v>
      </c>
      <c r="E28" s="4"/>
      <c r="H28" s="4"/>
      <c r="I28" s="8"/>
      <c r="J28" s="8"/>
      <c r="K28" s="8"/>
      <c r="L28" s="8"/>
      <c r="M28" s="8"/>
      <c r="N28" s="4"/>
      <c r="O28" s="4"/>
    </row>
    <row r="29" spans="1:15" ht="15.75" x14ac:dyDescent="0.2">
      <c r="A29" s="5"/>
      <c r="B29" s="54"/>
      <c r="C29" s="55"/>
      <c r="D29" s="54"/>
      <c r="E29" s="4"/>
      <c r="I29" s="8"/>
      <c r="J29" s="8"/>
      <c r="K29" s="8"/>
      <c r="L29" s="8"/>
      <c r="M29" s="8"/>
      <c r="N29" s="4"/>
      <c r="O29" s="4"/>
    </row>
    <row r="30" spans="1:15" ht="15.75" customHeight="1" x14ac:dyDescent="0.2">
      <c r="A30" s="12" t="s">
        <v>35</v>
      </c>
      <c r="B30" s="93">
        <f>'Current Month '!B30/'Current Month '!B32</f>
        <v>8.247881896626244E-2</v>
      </c>
      <c r="C30" s="93">
        <f>'Current Month '!C30/'Current Month '!C32</f>
        <v>0.80732989941152056</v>
      </c>
      <c r="D30" s="93">
        <f>'Current Month '!D30/'Current Month '!D32</f>
        <v>0.5033997202329672</v>
      </c>
      <c r="E30" s="4"/>
      <c r="H30" s="56"/>
      <c r="I30" s="8"/>
      <c r="J30" s="8"/>
      <c r="K30" s="8"/>
      <c r="L30" s="8"/>
      <c r="M30" s="8"/>
      <c r="N30" s="4"/>
      <c r="O30" s="4"/>
    </row>
    <row r="31" spans="1:15" ht="16.5" thickBot="1" x14ac:dyDescent="0.25">
      <c r="A31" s="14" t="s">
        <v>33</v>
      </c>
      <c r="B31" s="93">
        <f>'Current Month '!B31/'Current Month '!B32</f>
        <v>0.91752118103373759</v>
      </c>
      <c r="C31" s="93">
        <f>'Current Month '!C31/'Current Month '!C32</f>
        <v>0.19267010058847947</v>
      </c>
      <c r="D31" s="93">
        <f>'Current Month '!D31/'Current Month '!D32</f>
        <v>0.49660027976703275</v>
      </c>
      <c r="E31" s="4"/>
      <c r="I31" s="8"/>
      <c r="J31" s="8"/>
      <c r="K31" s="8"/>
      <c r="L31" s="8"/>
      <c r="M31" s="8"/>
      <c r="N31" s="4"/>
      <c r="O31" s="4"/>
    </row>
    <row r="32" spans="1:15" ht="16.5" thickTop="1" x14ac:dyDescent="0.2">
      <c r="A32" s="13" t="s">
        <v>34</v>
      </c>
      <c r="B32" s="94">
        <f>'Current Month '!B32/'Current Month '!B32</f>
        <v>1</v>
      </c>
      <c r="C32" s="94">
        <f>'Current Month '!C32/'Current Month '!C32</f>
        <v>1</v>
      </c>
      <c r="D32" s="94">
        <f>'Current Month '!D32/'Current Month '!D32</f>
        <v>1</v>
      </c>
      <c r="E32" s="4"/>
      <c r="H32" s="4"/>
      <c r="I32" s="8"/>
      <c r="J32" s="8"/>
      <c r="K32" s="8"/>
      <c r="L32" s="8"/>
      <c r="M32" s="8"/>
      <c r="N32" s="4"/>
      <c r="O32" s="4"/>
    </row>
    <row r="33" spans="1:15" ht="15.75" x14ac:dyDescent="0.2">
      <c r="A33" s="5"/>
      <c r="B33" s="57"/>
      <c r="C33" s="57"/>
      <c r="D33" s="54"/>
      <c r="E33" s="4"/>
      <c r="F33" s="34"/>
      <c r="H33" s="4"/>
      <c r="I33" s="8"/>
      <c r="J33" s="8"/>
      <c r="K33" s="8"/>
      <c r="L33" s="8"/>
      <c r="M33" s="8"/>
      <c r="N33" s="4"/>
      <c r="O33" s="4"/>
    </row>
    <row r="34" spans="1:15" ht="15.75" x14ac:dyDescent="0.2">
      <c r="A34" s="5"/>
      <c r="M34" s="8"/>
      <c r="N34" s="4"/>
      <c r="O34" s="4"/>
    </row>
    <row r="35" spans="1:15" ht="15" x14ac:dyDescent="0.2">
      <c r="A35" s="39"/>
      <c r="M35" s="8"/>
      <c r="N35" s="4"/>
      <c r="O35" s="4"/>
    </row>
    <row r="36" spans="1:15" ht="16.5" thickBot="1" x14ac:dyDescent="0.2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0"/>
      <c r="N36" s="4"/>
      <c r="O36" s="4"/>
    </row>
    <row r="37" spans="1:15" ht="31.5" x14ac:dyDescent="0.25">
      <c r="A37" s="13" t="s">
        <v>38</v>
      </c>
      <c r="B37" s="44" t="s">
        <v>39</v>
      </c>
      <c r="C37" s="44" t="s">
        <v>40</v>
      </c>
      <c r="D37" s="43" t="s">
        <v>41</v>
      </c>
      <c r="E37" s="44" t="s">
        <v>40</v>
      </c>
      <c r="F37" s="47" t="s">
        <v>42</v>
      </c>
      <c r="G37" s="44" t="s">
        <v>40</v>
      </c>
      <c r="H37" s="43" t="s">
        <v>43</v>
      </c>
      <c r="I37" s="44" t="s">
        <v>40</v>
      </c>
      <c r="J37" s="47" t="s">
        <v>44</v>
      </c>
      <c r="K37" s="47" t="s">
        <v>40</v>
      </c>
      <c r="L37" s="43" t="s">
        <v>45</v>
      </c>
      <c r="M37" s="99" t="s">
        <v>40</v>
      </c>
      <c r="N37" s="4"/>
      <c r="O37" s="4"/>
    </row>
    <row r="38" spans="1:15" ht="15.75" x14ac:dyDescent="0.2">
      <c r="A38" s="12" t="s">
        <v>46</v>
      </c>
      <c r="B38" s="113">
        <v>9669</v>
      </c>
      <c r="C38" s="114">
        <v>0.28000000000000003</v>
      </c>
      <c r="D38" s="113">
        <v>33962</v>
      </c>
      <c r="E38" s="114">
        <v>0.28000000000000003</v>
      </c>
      <c r="F38" s="113">
        <v>25442</v>
      </c>
      <c r="G38" s="124">
        <v>0.72</v>
      </c>
      <c r="H38" s="113">
        <v>87706</v>
      </c>
      <c r="I38" s="114">
        <v>0.72</v>
      </c>
      <c r="J38" s="113">
        <v>35111</v>
      </c>
      <c r="K38" s="101">
        <f>J38/J45</f>
        <v>0.91831877386619243</v>
      </c>
      <c r="L38" s="113">
        <v>121668</v>
      </c>
      <c r="M38" s="102">
        <f>L38/L45</f>
        <v>0.16857524077129948</v>
      </c>
      <c r="N38" s="4"/>
      <c r="O38" s="4"/>
    </row>
    <row r="39" spans="1:15" ht="15.75" x14ac:dyDescent="0.2">
      <c r="A39" s="12" t="s">
        <v>47</v>
      </c>
      <c r="B39" s="113">
        <v>1178</v>
      </c>
      <c r="C39" s="114">
        <v>0.53</v>
      </c>
      <c r="D39" s="113">
        <v>61254</v>
      </c>
      <c r="E39" s="114">
        <v>0.56999999999999995</v>
      </c>
      <c r="F39" s="113">
        <v>1054</v>
      </c>
      <c r="G39" s="114">
        <v>0.47</v>
      </c>
      <c r="H39" s="113">
        <v>47047</v>
      </c>
      <c r="I39" s="114">
        <v>0.43</v>
      </c>
      <c r="J39" s="113">
        <v>2232</v>
      </c>
      <c r="K39" s="101">
        <f>J39/J45</f>
        <v>5.8377360464508032E-2</v>
      </c>
      <c r="L39" s="113">
        <v>108301</v>
      </c>
      <c r="M39" s="102">
        <f>L39/L45</f>
        <v>0.15005479789897511</v>
      </c>
      <c r="N39" s="4"/>
      <c r="O39" s="4"/>
    </row>
    <row r="40" spans="1:15" ht="15.75" x14ac:dyDescent="0.2">
      <c r="A40" s="12" t="s">
        <v>48</v>
      </c>
      <c r="B40" s="113">
        <v>321</v>
      </c>
      <c r="C40" s="114">
        <v>0.74</v>
      </c>
      <c r="D40" s="113">
        <v>45458</v>
      </c>
      <c r="E40" s="114">
        <v>0.74</v>
      </c>
      <c r="F40" s="113">
        <v>115</v>
      </c>
      <c r="G40" s="114">
        <v>0.26</v>
      </c>
      <c r="H40" s="113">
        <v>15839</v>
      </c>
      <c r="I40" s="114">
        <v>0.26</v>
      </c>
      <c r="J40" s="113">
        <v>436</v>
      </c>
      <c r="K40" s="101">
        <f>J40/J45</f>
        <v>1.1403462886436157E-2</v>
      </c>
      <c r="L40" s="113">
        <v>61297</v>
      </c>
      <c r="M40" s="102">
        <f>L40/L45</f>
        <v>8.4929122970364798E-2</v>
      </c>
      <c r="N40" s="4"/>
      <c r="O40" s="4"/>
    </row>
    <row r="41" spans="1:15" ht="15.75" x14ac:dyDescent="0.2">
      <c r="A41" s="12" t="s">
        <v>49</v>
      </c>
      <c r="B41" s="113">
        <v>138</v>
      </c>
      <c r="C41" s="114">
        <v>0.87</v>
      </c>
      <c r="D41" s="113">
        <v>34469</v>
      </c>
      <c r="E41" s="114">
        <v>0.88</v>
      </c>
      <c r="F41" s="113">
        <v>20</v>
      </c>
      <c r="G41" s="114">
        <v>0.13</v>
      </c>
      <c r="H41" s="113">
        <v>4595</v>
      </c>
      <c r="I41" s="114">
        <v>0.12</v>
      </c>
      <c r="J41" s="113">
        <v>158</v>
      </c>
      <c r="K41" s="101">
        <f>J41/J45</f>
        <v>4.1324475597635611E-3</v>
      </c>
      <c r="L41" s="113">
        <v>39064</v>
      </c>
      <c r="M41" s="102">
        <f>L41/L45</f>
        <v>5.4124529091380172E-2</v>
      </c>
      <c r="N41" s="4"/>
      <c r="O41" s="4"/>
    </row>
    <row r="42" spans="1:15" ht="15.75" x14ac:dyDescent="0.2">
      <c r="A42" s="12" t="s">
        <v>50</v>
      </c>
      <c r="B42" s="113">
        <v>73</v>
      </c>
      <c r="C42" s="114">
        <v>0.9</v>
      </c>
      <c r="D42" s="113">
        <v>25321</v>
      </c>
      <c r="E42" s="114">
        <v>0.9</v>
      </c>
      <c r="F42" s="113">
        <v>8</v>
      </c>
      <c r="G42" s="114">
        <v>0.1</v>
      </c>
      <c r="H42" s="113">
        <v>2859</v>
      </c>
      <c r="I42" s="114">
        <v>0.1</v>
      </c>
      <c r="J42" s="113">
        <v>81</v>
      </c>
      <c r="K42" s="101">
        <f>J42/J45</f>
        <v>2.1185332426635977E-3</v>
      </c>
      <c r="L42" s="113">
        <v>28180</v>
      </c>
      <c r="M42" s="102">
        <f>L42/L45</f>
        <v>3.9044368978985597E-2</v>
      </c>
      <c r="N42" s="4"/>
      <c r="O42" s="4"/>
    </row>
    <row r="43" spans="1:15" ht="15.75" x14ac:dyDescent="0.2">
      <c r="A43" s="12" t="s">
        <v>51</v>
      </c>
      <c r="B43" s="113">
        <v>42</v>
      </c>
      <c r="C43" s="114">
        <v>0.93</v>
      </c>
      <c r="D43" s="113">
        <v>18934</v>
      </c>
      <c r="E43" s="114">
        <v>0.94</v>
      </c>
      <c r="F43" s="113">
        <v>3</v>
      </c>
      <c r="G43" s="114">
        <v>7.0000000000000007E-2</v>
      </c>
      <c r="H43" s="113">
        <v>1255</v>
      </c>
      <c r="I43" s="114">
        <v>0.06</v>
      </c>
      <c r="J43" s="113">
        <v>45</v>
      </c>
      <c r="K43" s="101">
        <f>J43/J45</f>
        <v>1.1769629125908878E-3</v>
      </c>
      <c r="L43" s="113">
        <v>20189</v>
      </c>
      <c r="M43" s="102">
        <f>L43/L45</f>
        <v>2.7972560870004975E-2</v>
      </c>
      <c r="N43" s="4"/>
      <c r="O43" s="4"/>
    </row>
    <row r="44" spans="1:15" ht="15.75" x14ac:dyDescent="0.2">
      <c r="A44" s="12" t="s">
        <v>52</v>
      </c>
      <c r="B44" s="113">
        <v>162</v>
      </c>
      <c r="C44" s="114">
        <v>0.95</v>
      </c>
      <c r="D44" s="113">
        <v>335338</v>
      </c>
      <c r="E44" s="114">
        <v>0.98</v>
      </c>
      <c r="F44" s="113">
        <v>9</v>
      </c>
      <c r="G44" s="114">
        <v>0.05</v>
      </c>
      <c r="H44" s="113">
        <v>7706</v>
      </c>
      <c r="I44" s="114">
        <v>0.02</v>
      </c>
      <c r="J44" s="113">
        <v>171</v>
      </c>
      <c r="K44" s="101">
        <f>J44/J45</f>
        <v>4.4724590678453732E-3</v>
      </c>
      <c r="L44" s="113">
        <v>343044</v>
      </c>
      <c r="M44" s="102">
        <f>L44/L45</f>
        <v>0.47529937941898986</v>
      </c>
      <c r="N44" s="4"/>
      <c r="O44" s="4"/>
    </row>
    <row r="45" spans="1:15" ht="15.75" x14ac:dyDescent="0.25">
      <c r="A45" s="12" t="s">
        <v>4</v>
      </c>
      <c r="B45" s="118">
        <v>11583</v>
      </c>
      <c r="C45" s="114">
        <v>0.3</v>
      </c>
      <c r="D45" s="118">
        <v>554736</v>
      </c>
      <c r="E45" s="114">
        <v>0.77</v>
      </c>
      <c r="F45" s="118">
        <v>26651</v>
      </c>
      <c r="G45" s="114">
        <v>0.7</v>
      </c>
      <c r="H45" s="118">
        <v>167007</v>
      </c>
      <c r="I45" s="114">
        <v>0.23</v>
      </c>
      <c r="J45" s="118">
        <v>38234</v>
      </c>
      <c r="K45" s="101">
        <f>J45/J45</f>
        <v>1</v>
      </c>
      <c r="L45" s="118">
        <v>721743</v>
      </c>
      <c r="M45" s="102">
        <f>L45/L45</f>
        <v>1</v>
      </c>
      <c r="N45" s="4"/>
      <c r="O45" s="4"/>
    </row>
    <row r="46" spans="1:15" ht="15.75" x14ac:dyDescent="0.25">
      <c r="A46" s="40"/>
      <c r="B46" s="58"/>
      <c r="C46" s="59"/>
      <c r="D46" s="58"/>
      <c r="E46" s="59"/>
      <c r="F46" s="58"/>
      <c r="G46" s="59"/>
      <c r="H46" s="58"/>
      <c r="I46" s="59"/>
      <c r="J46" s="58"/>
      <c r="K46" s="58"/>
      <c r="L46" s="58"/>
      <c r="M46" s="8"/>
      <c r="N46" s="4"/>
      <c r="O46" s="4"/>
    </row>
    <row r="47" spans="1:15" ht="15.75" x14ac:dyDescent="0.25">
      <c r="B47" s="58"/>
      <c r="C47" s="59"/>
      <c r="D47" s="58"/>
      <c r="E47" s="59"/>
      <c r="F47" s="58"/>
      <c r="G47" s="59"/>
      <c r="H47" s="58"/>
      <c r="I47" s="59"/>
      <c r="J47" s="58"/>
      <c r="K47" s="58"/>
      <c r="L47" s="58"/>
      <c r="M47" s="8"/>
      <c r="N47" s="4"/>
      <c r="O47" s="4"/>
    </row>
    <row r="48" spans="1:15" ht="15.75" x14ac:dyDescent="0.25">
      <c r="A48" s="40"/>
      <c r="B48" s="58"/>
      <c r="C48" s="59"/>
      <c r="D48" s="58"/>
      <c r="E48" s="59"/>
      <c r="F48" s="58"/>
      <c r="G48" s="59"/>
      <c r="H48" s="58"/>
      <c r="I48" s="59"/>
      <c r="J48" s="58"/>
      <c r="K48" s="58"/>
      <c r="L48" s="58"/>
      <c r="M48" s="8"/>
      <c r="N48" s="4"/>
      <c r="O48" s="4"/>
    </row>
    <row r="49" spans="1:15" ht="15.75" x14ac:dyDescent="0.2">
      <c r="A49" s="30" t="s">
        <v>26</v>
      </c>
      <c r="B49" s="60"/>
      <c r="C49" s="57"/>
      <c r="D49" s="54"/>
      <c r="E49" s="4"/>
      <c r="H49" s="4"/>
      <c r="I49" s="8"/>
      <c r="J49" s="8"/>
      <c r="K49" s="8"/>
      <c r="L49" s="8"/>
      <c r="M49" s="8"/>
      <c r="N49" s="4"/>
      <c r="O49" s="4"/>
    </row>
    <row r="50" spans="1:15" ht="15.75" x14ac:dyDescent="0.2">
      <c r="A50" s="30"/>
      <c r="B50" s="57"/>
      <c r="C50" s="57"/>
      <c r="D50" s="54"/>
      <c r="E50" s="4"/>
      <c r="H50" s="4"/>
      <c r="I50" s="8"/>
      <c r="J50" s="8"/>
      <c r="K50" s="8"/>
      <c r="L50" s="8"/>
      <c r="M50" s="8"/>
      <c r="N50" s="4"/>
      <c r="O50" s="4"/>
    </row>
    <row r="51" spans="1:15" ht="15.75" customHeight="1" x14ac:dyDescent="0.2">
      <c r="A51" s="129" t="s">
        <v>67</v>
      </c>
      <c r="B51" s="129"/>
      <c r="C51" s="5"/>
      <c r="D51" s="5"/>
      <c r="E51" s="4"/>
      <c r="H51" s="4"/>
      <c r="I51" s="8"/>
      <c r="J51" s="8"/>
      <c r="K51" s="8"/>
      <c r="L51" s="8"/>
      <c r="M51" s="8"/>
      <c r="N51" s="4"/>
      <c r="O51" s="4"/>
    </row>
    <row r="52" spans="1:15" ht="15" x14ac:dyDescent="0.2">
      <c r="A52" s="130" t="s">
        <v>36</v>
      </c>
      <c r="B52" s="130"/>
      <c r="C52" s="8"/>
      <c r="D52" s="8"/>
      <c r="E52" s="4"/>
      <c r="H52" s="4"/>
      <c r="I52" s="8"/>
      <c r="J52" s="8"/>
      <c r="K52" s="8"/>
      <c r="L52" s="8"/>
      <c r="M52" s="8"/>
      <c r="N52" s="4"/>
      <c r="O52" s="4"/>
    </row>
    <row r="53" spans="1:15" ht="16.5" thickBot="1" x14ac:dyDescent="0.25">
      <c r="A53" s="5"/>
      <c r="B53" s="57"/>
      <c r="C53" s="57"/>
      <c r="D53" s="54"/>
      <c r="E53" s="4"/>
      <c r="H53" s="4"/>
      <c r="I53" s="8"/>
      <c r="J53" s="8"/>
      <c r="K53" s="8"/>
      <c r="L53" s="8"/>
      <c r="M53" s="8"/>
      <c r="N53" s="4"/>
      <c r="O53" s="4"/>
    </row>
    <row r="54" spans="1:15" ht="15.75" thickBot="1" x14ac:dyDescent="0.25">
      <c r="A54" s="19" t="s">
        <v>9</v>
      </c>
      <c r="B54" s="18" t="s">
        <v>23</v>
      </c>
      <c r="C54" s="4"/>
      <c r="D54" s="4"/>
      <c r="E54" s="4"/>
      <c r="H54" s="4"/>
      <c r="J54" s="6"/>
      <c r="K54" s="6"/>
      <c r="L54" s="6"/>
      <c r="M54" s="6"/>
      <c r="N54" s="4"/>
      <c r="O54" s="4"/>
    </row>
    <row r="55" spans="1:15" ht="15.75" x14ac:dyDescent="0.25">
      <c r="A55" s="25" t="s">
        <v>10</v>
      </c>
      <c r="B55" s="110">
        <v>0.17100000000000001</v>
      </c>
      <c r="C55" s="4"/>
      <c r="D55" s="4"/>
      <c r="E55" s="4"/>
      <c r="F55" s="17"/>
      <c r="G55" s="4"/>
      <c r="H55" s="4"/>
      <c r="I55" s="5"/>
      <c r="J55" s="8"/>
      <c r="K55" s="8"/>
      <c r="L55" s="8"/>
      <c r="M55" s="8"/>
      <c r="N55" s="4"/>
      <c r="O55" s="4"/>
    </row>
    <row r="56" spans="1:15" ht="15.75" x14ac:dyDescent="0.25">
      <c r="A56" s="21" t="s">
        <v>11</v>
      </c>
      <c r="B56" s="105">
        <v>0.42599999999999999</v>
      </c>
      <c r="C56" s="4"/>
      <c r="D56" s="4"/>
      <c r="E56" s="4"/>
      <c r="F56" s="61"/>
      <c r="G56" s="4"/>
      <c r="H56" s="4"/>
      <c r="I56" s="1"/>
      <c r="J56" s="4"/>
      <c r="K56" s="4"/>
      <c r="L56" s="4"/>
      <c r="M56" s="4"/>
      <c r="N56" s="4"/>
      <c r="O56" s="4"/>
    </row>
    <row r="57" spans="1:15" ht="15.75" x14ac:dyDescent="0.25">
      <c r="A57" s="21" t="s">
        <v>12</v>
      </c>
      <c r="B57" s="105">
        <v>0</v>
      </c>
      <c r="C57" s="4"/>
      <c r="D57" s="4"/>
      <c r="E57" s="4"/>
      <c r="F57" s="61"/>
      <c r="G57" s="4"/>
      <c r="H57" s="4"/>
      <c r="I57" s="4"/>
      <c r="J57" s="4"/>
      <c r="K57" s="4"/>
      <c r="L57" s="4"/>
      <c r="M57" s="4"/>
      <c r="N57" s="4"/>
      <c r="O57" s="4"/>
    </row>
    <row r="58" spans="1:15" ht="15.75" x14ac:dyDescent="0.25">
      <c r="A58" s="21" t="s">
        <v>13</v>
      </c>
      <c r="B58" s="105">
        <v>0.33100000000000002</v>
      </c>
      <c r="C58" s="4"/>
      <c r="D58" s="4"/>
      <c r="E58" s="4"/>
      <c r="F58" s="61"/>
      <c r="G58" s="4"/>
      <c r="H58" s="4"/>
      <c r="I58" s="4"/>
      <c r="J58" s="4"/>
      <c r="K58" s="4"/>
      <c r="L58" s="4"/>
      <c r="M58" s="4"/>
      <c r="N58" s="4"/>
      <c r="O58" s="4"/>
    </row>
    <row r="59" spans="1:15" ht="15.75" x14ac:dyDescent="0.25">
      <c r="A59" s="21" t="s">
        <v>14</v>
      </c>
      <c r="B59" s="105">
        <v>3.0000000000000001E-3</v>
      </c>
      <c r="C59" s="4"/>
      <c r="D59" s="4"/>
      <c r="E59" s="4"/>
      <c r="F59" s="61"/>
      <c r="G59" s="4"/>
      <c r="H59" s="4"/>
      <c r="I59" s="4"/>
      <c r="J59" s="4"/>
      <c r="K59" s="4"/>
      <c r="L59" s="4"/>
      <c r="M59" s="4"/>
      <c r="N59" s="4"/>
      <c r="O59" s="4"/>
    </row>
    <row r="60" spans="1:15" ht="16.5" thickBot="1" x14ac:dyDescent="0.3">
      <c r="A60" s="26" t="s">
        <v>24</v>
      </c>
      <c r="B60" s="111">
        <v>6.8000000000000005E-2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27.75" customHeight="1" x14ac:dyDescent="0.25">
      <c r="A61" s="24" t="s">
        <v>53</v>
      </c>
      <c r="B61" s="109">
        <v>2E-3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5.75" x14ac:dyDescent="0.25">
      <c r="A62" s="21" t="s">
        <v>15</v>
      </c>
      <c r="B62" s="112" t="s">
        <v>66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x14ac:dyDescent="0.25">
      <c r="A63" s="21" t="s">
        <v>16</v>
      </c>
      <c r="B63" s="106"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5.75" x14ac:dyDescent="0.25">
      <c r="A64" s="21" t="s">
        <v>17</v>
      </c>
      <c r="B64" s="106">
        <v>8.9999999999999993E-3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5.75" x14ac:dyDescent="0.25">
      <c r="A65" s="21" t="s">
        <v>18</v>
      </c>
      <c r="B65" s="106">
        <v>5.0000000000000001E-3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ht="15.75" x14ac:dyDescent="0.25">
      <c r="A66" s="21" t="s">
        <v>19</v>
      </c>
      <c r="B66" s="106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5.75" x14ac:dyDescent="0.25">
      <c r="A67" s="21" t="s">
        <v>37</v>
      </c>
      <c r="B67" s="106">
        <v>1.2E-2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5.75" x14ac:dyDescent="0.25">
      <c r="A68" s="22" t="s">
        <v>20</v>
      </c>
      <c r="B68" s="106">
        <v>2E-3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6.5" thickBot="1" x14ac:dyDescent="0.3">
      <c r="A69" s="23" t="s">
        <v>21</v>
      </c>
      <c r="B69" s="107">
        <v>3.6999999999999998E-2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6.5" thickBot="1" x14ac:dyDescent="0.3">
      <c r="A70" s="20" t="s">
        <v>22</v>
      </c>
      <c r="B70" s="108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5" x14ac:dyDescent="0.2">
      <c r="A71" s="3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5.75" x14ac:dyDescent="0.2">
      <c r="A72" s="3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5.75" x14ac:dyDescent="0.2">
      <c r="A73" s="3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5" x14ac:dyDescent="0.2">
      <c r="M75" s="4"/>
      <c r="N75" s="4"/>
      <c r="O75" s="4"/>
    </row>
    <row r="76" spans="1:15" ht="15" x14ac:dyDescent="0.2">
      <c r="M76" s="4"/>
      <c r="N76" s="4"/>
      <c r="O76" s="4"/>
    </row>
    <row r="77" spans="1:15" ht="15" x14ac:dyDescent="0.2">
      <c r="M77" s="4"/>
      <c r="N77" s="4"/>
      <c r="O77" s="4"/>
    </row>
    <row r="78" spans="1:15" ht="15" x14ac:dyDescent="0.2">
      <c r="M78" s="4"/>
      <c r="N78" s="4"/>
      <c r="O78" s="4"/>
    </row>
    <row r="79" spans="1:15" ht="15" x14ac:dyDescent="0.2">
      <c r="M79" s="4"/>
      <c r="N79" s="4"/>
      <c r="O79" s="4"/>
    </row>
    <row r="80" spans="1:15" ht="15" x14ac:dyDescent="0.2">
      <c r="M80" s="4"/>
      <c r="N80" s="4"/>
      <c r="O80" s="4"/>
    </row>
    <row r="81" spans="1:15" ht="15" x14ac:dyDescent="0.2">
      <c r="M81" s="4"/>
      <c r="N81" s="4"/>
      <c r="O81" s="4"/>
    </row>
    <row r="82" spans="1:15" ht="15" x14ac:dyDescent="0.2">
      <c r="M82" s="4"/>
      <c r="N82" s="4"/>
      <c r="O82" s="4"/>
    </row>
    <row r="83" spans="1:15" ht="15" x14ac:dyDescent="0.2">
      <c r="M83" s="4"/>
      <c r="N83" s="4"/>
      <c r="O83" s="4"/>
    </row>
    <row r="84" spans="1:15" ht="15" x14ac:dyDescent="0.2">
      <c r="M84" s="4"/>
      <c r="N84" s="4"/>
      <c r="O84" s="4"/>
    </row>
    <row r="85" spans="1:15" ht="15" x14ac:dyDescent="0.2">
      <c r="M85" s="4"/>
      <c r="N85" s="4"/>
      <c r="O85" s="4"/>
    </row>
    <row r="86" spans="1:15" ht="15" x14ac:dyDescent="0.2">
      <c r="M86" s="4"/>
      <c r="N86" s="4"/>
      <c r="O86" s="4"/>
    </row>
    <row r="87" spans="1:15" ht="15" x14ac:dyDescent="0.2">
      <c r="M87" s="4"/>
      <c r="N87" s="4"/>
      <c r="O87" s="4"/>
    </row>
    <row r="88" spans="1:15" ht="1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5" x14ac:dyDescent="0.2">
      <c r="F104" s="4"/>
    </row>
    <row r="105" spans="1:15" ht="15" x14ac:dyDescent="0.2">
      <c r="F105" s="4"/>
    </row>
  </sheetData>
  <mergeCells count="6">
    <mergeCell ref="A1:D1"/>
    <mergeCell ref="A2:D2"/>
    <mergeCell ref="A5:D5"/>
    <mergeCell ref="A51:B51"/>
    <mergeCell ref="A52:B52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Month </vt:lpstr>
      <vt:lpstr>Previous Month </vt:lpstr>
      <vt:lpstr>Difference</vt:lpstr>
      <vt:lpstr>Difference (%)</vt:lpstr>
      <vt:lpstr>Current Month Ratios</vt:lpstr>
      <vt:lpstr>'Current Month '!Print_Area</vt:lpstr>
      <vt:lpstr>'Previous Month '!Print_Area</vt:lpstr>
    </vt:vector>
  </TitlesOfParts>
  <Company>Pepco Holdings,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lbeck</dc:creator>
  <cp:lastModifiedBy>Marshall, Clishona (DOS)</cp:lastModifiedBy>
  <cp:lastPrinted>2015-10-19T17:49:53Z</cp:lastPrinted>
  <dcterms:created xsi:type="dcterms:W3CDTF">2008-04-10T17:04:30Z</dcterms:created>
  <dcterms:modified xsi:type="dcterms:W3CDTF">2026-02-20T15:36:01Z</dcterms:modified>
</cp:coreProperties>
</file>