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4\Difference Report\"/>
    </mc:Choice>
  </mc:AlternateContent>
  <xr:revisionPtr revIDLastSave="0" documentId="13_ncr:1_{D6E1A34F-F208-43DD-8169-1FE7D8D9445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5" i="2" l="1"/>
  <c r="K44" i="2"/>
  <c r="K43" i="2"/>
  <c r="K42" i="2"/>
  <c r="K41" i="2"/>
  <c r="K40" i="2"/>
  <c r="K39" i="2"/>
  <c r="K38" i="2"/>
  <c r="M38" i="2"/>
  <c r="M39" i="2"/>
  <c r="M40" i="2"/>
  <c r="M41" i="2"/>
  <c r="M42" i="2"/>
  <c r="M43" i="2"/>
  <c r="M44" i="2"/>
  <c r="M45" i="2"/>
  <c r="K38" i="1"/>
  <c r="K39" i="1"/>
  <c r="K40" i="1"/>
  <c r="K41" i="1"/>
  <c r="K42" i="1"/>
  <c r="K43" i="1"/>
  <c r="K44" i="1"/>
  <c r="K45" i="1"/>
  <c r="C32" i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C14" i="1"/>
  <c r="B14" i="1"/>
  <c r="D13" i="1"/>
  <c r="D12" i="1"/>
  <c r="D14" i="1" s="1"/>
  <c r="D9" i="1"/>
  <c r="C9" i="1"/>
  <c r="B9" i="1"/>
  <c r="D8" i="1"/>
  <c r="D7" i="1"/>
  <c r="C32" i="2" l="1"/>
  <c r="B32" i="2"/>
  <c r="D31" i="2"/>
  <c r="D30" i="2"/>
  <c r="D32" i="2" s="1"/>
  <c r="C28" i="2"/>
  <c r="B28" i="2"/>
  <c r="D27" i="2"/>
  <c r="D26" i="2"/>
  <c r="D28" i="2" s="1"/>
  <c r="C19" i="2"/>
  <c r="B19" i="2"/>
  <c r="D18" i="2"/>
  <c r="D17" i="2"/>
  <c r="D19" i="2" s="1"/>
  <c r="D14" i="2"/>
  <c r="C14" i="2"/>
  <c r="B14" i="2"/>
  <c r="D13" i="2"/>
  <c r="D12" i="2"/>
  <c r="D9" i="2"/>
  <c r="C9" i="2"/>
  <c r="B9" i="2"/>
  <c r="D8" i="2"/>
  <c r="D7" i="2"/>
  <c r="C27" i="5" l="1"/>
  <c r="B27" i="5"/>
  <c r="B30" i="5"/>
  <c r="C30" i="5"/>
  <c r="B31" i="5"/>
  <c r="C31" i="5"/>
  <c r="B32" i="5"/>
  <c r="C32" i="5"/>
  <c r="D27" i="5" l="1"/>
  <c r="D26" i="5"/>
  <c r="D28" i="5"/>
  <c r="D31" i="5"/>
  <c r="D30" i="5"/>
  <c r="D32" i="5"/>
  <c r="C26" i="5"/>
  <c r="B26" i="5"/>
  <c r="C28" i="5"/>
  <c r="B28" i="5"/>
  <c r="D13" i="5" l="1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M38" i="1" l="1"/>
  <c r="M39" i="1"/>
  <c r="M40" i="1"/>
  <c r="M41" i="1"/>
  <c r="M42" i="1"/>
  <c r="M43" i="1"/>
  <c r="M44" i="1"/>
  <c r="M45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<sst xmlns="http://schemas.openxmlformats.org/spreadsheetml/2006/main" count="268" uniqueCount="70">
  <si>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</si>
  <si>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</si>
  <si>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</si>
  <si>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</si>
  <si>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</si>
  <si>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</si>
  <si>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</si>
  <si>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</si>
  <si>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</si>
  <si>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</si>
  <si>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</si>
  <si>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</si>
  <si>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</si>
  <si>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</si>
  <si>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</si>
  <si>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</si>
  <si>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</si>
  <si>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</si>
  <si>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</si>
  <si>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</si>
  <si>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</si>
  <si>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</si>
  <si>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</si>
  <si>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</si>
  <si>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</si>
  <si>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</si>
  <si>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</si>
  <si>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</si>
  <si>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</si>
  <si>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</si>
  <si>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</si>
  <si>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</si>
  <si>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</si>
  <si>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</si>
  <si>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</si>
  <si>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</si>
  <si>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</si>
  <si>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</si>
  <si>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</si>
  <si>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</si>
  <si>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</si>
  <si>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</si>
  <si>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</si>
  <si>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</si>
  <si>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</si>
  <si>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</si>
  <si>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</si>
  <si>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</si>
  <si>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</si>
  <si>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</si>
  <si>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</si>
  <si>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</si>
  <si>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</si>
  <si>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</si>
  <si>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</si>
  <si>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</si>
  <si>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</si>
  <si>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</si>
  <si>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</si>
  <si>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</si>
  <si>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</si>
  <si>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</si>
  <si>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</si>
  <si>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</si>
  <si>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</si>
  <si>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</si>
  <si>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&lt;0.05%</t>
  </si>
  <si>
    <t>(As of December 29, 2023) December 2023 REPORT</t>
  </si>
  <si>
    <t>(As of January 26, 2024) January 2024 REPORT</t>
  </si>
  <si>
    <t>Fuel Resource Mix as reported for the Period June 2022 to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</si>
</sst>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  <xf numFmtId="9" fontId="19" fillId="0" borderId="1" xfId="10" applyFont="1" applyBorder="1"/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30" workbookViewId="0">
      <selection activeCell="A51" sqref="A51:B51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68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27296</v>
      </c>
      <c r="C7" s="132">
        <v>11542</v>
      </c>
      <c r="D7" s="132">
        <f>SUM(B7:C7)</f>
        <v>38838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273298</v>
      </c>
      <c r="C8" s="133">
        <v>25906</v>
      </c>
      <c r="D8" s="133">
        <f>SUM(B8:C8)</f>
        <v>299204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300594</v>
      </c>
      <c r="C9" s="134">
        <f>SUM(C7:C8)</f>
        <v>37448</v>
      </c>
      <c r="D9" s="134">
        <f>SUM(D7:D8)</f>
        <v>338042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28291035</v>
      </c>
      <c r="C12" s="132">
        <v>305438840</v>
      </c>
      <c r="D12" s="132">
        <f>SUM(B12:C12)</f>
        <v>333729875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298004346</v>
      </c>
      <c r="C13" s="133">
        <v>85264033</v>
      </c>
      <c r="D13" s="133">
        <f>SUM(B13:C13)</f>
        <v>383268379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326295381</v>
      </c>
      <c r="C14" s="134">
        <f>SUM(C12:C13)</f>
        <v>390702873</v>
      </c>
      <c r="D14" s="134">
        <f>SUM(D12:D13)</f>
        <v>716998254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76.319999999999993</v>
      </c>
      <c r="C17" s="136">
        <v>11.031000000000001</v>
      </c>
      <c r="D17" s="136">
        <f>SUM(B17:C17)</f>
        <v>87.350999999999999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821.88</v>
      </c>
      <c r="C18" s="137">
        <v>41.465000000000003</v>
      </c>
      <c r="D18" s="137">
        <f>SUM(B18:C18)</f>
        <v>863.34500000000003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898.2</v>
      </c>
      <c r="C19" s="138">
        <f>SUM(C17:C18)</f>
        <v>52.496000000000002</v>
      </c>
      <c r="D19" s="138">
        <f>SUM(D17:D18)</f>
        <v>950.69600000000003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25</v>
      </c>
      <c r="C22" s="139">
        <v>40</v>
      </c>
      <c r="D22" s="139"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/>
      <c r="C23" s="139"/>
      <c r="D23" s="139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28291035</v>
      </c>
      <c r="C26" s="132">
        <v>305438840</v>
      </c>
      <c r="D26" s="134">
        <f>SUM(B26:C26)</f>
        <v>333729875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298004346</v>
      </c>
      <c r="C27" s="133">
        <v>85264033</v>
      </c>
      <c r="D27" s="134">
        <f>SUM(B27:C27)</f>
        <v>383268379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326295381</v>
      </c>
      <c r="C28" s="134">
        <f>SUM(C26:C27)</f>
        <v>390702873</v>
      </c>
      <c r="D28" s="134">
        <f>SUM(D26:D27)</f>
        <v>716998254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259341926</v>
      </c>
      <c r="C30" s="132">
        <v>3519103113</v>
      </c>
      <c r="D30" s="132">
        <f>SUM(B30:C30)</f>
        <v>3778445039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2798411003</v>
      </c>
      <c r="C31" s="133">
        <v>1018723436.9999638</v>
      </c>
      <c r="D31" s="133">
        <f>SUM(B31:C31)</f>
        <v>3817134439.9999638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3057752929</v>
      </c>
      <c r="C32" s="134">
        <f>SUM(C30:C31)</f>
        <v>4537826549.9999638</v>
      </c>
      <c r="D32" s="134">
        <f>SUM(D30:D31)</f>
        <v>7595579478.9999638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9369</v>
      </c>
      <c r="C38" s="131">
        <v>0.28000000000000003</v>
      </c>
      <c r="D38" s="130">
        <v>35353</v>
      </c>
      <c r="E38" s="131">
        <v>0.28999999999999998</v>
      </c>
      <c r="F38" s="130">
        <v>23906</v>
      </c>
      <c r="G38" s="142">
        <v>0.72</v>
      </c>
      <c r="H38" s="130">
        <v>87739</v>
      </c>
      <c r="I38" s="131">
        <v>0.71</v>
      </c>
      <c r="J38" s="130">
        <v>33275</v>
      </c>
      <c r="K38" s="118">
        <f>SUM(J38/J45)</f>
        <v>0.91096996742135949</v>
      </c>
      <c r="L38" s="130">
        <v>123092</v>
      </c>
      <c r="M38" s="119">
        <f>L38/L45</f>
        <v>0.15987593548437373</v>
      </c>
      <c r="N38" s="5"/>
      <c r="O38" s="64"/>
    </row>
    <row r="39" spans="1:15" ht="15.75" x14ac:dyDescent="0.2">
      <c r="A39" s="14" t="s">
        <v>47</v>
      </c>
      <c r="B39" s="130">
        <v>1197</v>
      </c>
      <c r="C39" s="131">
        <v>0.52</v>
      </c>
      <c r="D39" s="130">
        <v>61346</v>
      </c>
      <c r="E39" s="131">
        <v>0.55000000000000004</v>
      </c>
      <c r="F39" s="130">
        <v>1102</v>
      </c>
      <c r="G39" s="131">
        <v>0.48</v>
      </c>
      <c r="H39" s="130">
        <v>49956</v>
      </c>
      <c r="I39" s="131">
        <v>0.45</v>
      </c>
      <c r="J39" s="130">
        <v>2299</v>
      </c>
      <c r="K39" s="118">
        <f>SUM(J39/J45)</f>
        <v>6.2939743203657569E-2</v>
      </c>
      <c r="L39" s="130">
        <v>111302</v>
      </c>
      <c r="M39" s="119">
        <f>L39/L45</f>
        <v>0.14456269596140908</v>
      </c>
      <c r="N39" s="5"/>
      <c r="O39" s="64"/>
    </row>
    <row r="40" spans="1:15" ht="15.75" x14ac:dyDescent="0.2">
      <c r="A40" s="14" t="s">
        <v>48</v>
      </c>
      <c r="B40" s="130">
        <v>326</v>
      </c>
      <c r="C40" s="131">
        <v>0.73</v>
      </c>
      <c r="D40" s="130">
        <v>45363</v>
      </c>
      <c r="E40" s="131">
        <v>0.73</v>
      </c>
      <c r="F40" s="130">
        <v>121</v>
      </c>
      <c r="G40" s="131">
        <v>0.27</v>
      </c>
      <c r="H40" s="130">
        <v>16806</v>
      </c>
      <c r="I40" s="131">
        <v>0.27</v>
      </c>
      <c r="J40" s="130">
        <v>447</v>
      </c>
      <c r="K40" s="118">
        <f>SUM(J40/J45)</f>
        <v>1.223752292824486E-2</v>
      </c>
      <c r="L40" s="130">
        <v>62169</v>
      </c>
      <c r="M40" s="119">
        <f>L40/L45</f>
        <v>8.074714061943937E-2</v>
      </c>
      <c r="N40" s="5"/>
      <c r="O40" s="64"/>
    </row>
    <row r="41" spans="1:15" ht="15.75" x14ac:dyDescent="0.2">
      <c r="A41" s="14" t="s">
        <v>49</v>
      </c>
      <c r="B41" s="130">
        <v>137</v>
      </c>
      <c r="C41" s="131">
        <v>0.84</v>
      </c>
      <c r="D41" s="130">
        <v>33758</v>
      </c>
      <c r="E41" s="131">
        <v>0.84</v>
      </c>
      <c r="F41" s="130">
        <v>26</v>
      </c>
      <c r="G41" s="131">
        <v>0.16</v>
      </c>
      <c r="H41" s="130">
        <v>6268</v>
      </c>
      <c r="I41" s="131">
        <v>0.16</v>
      </c>
      <c r="J41" s="130">
        <v>163</v>
      </c>
      <c r="K41" s="118">
        <f>SUM(J41/J45)</f>
        <v>4.4624524324472312E-3</v>
      </c>
      <c r="L41" s="130">
        <v>40026</v>
      </c>
      <c r="M41" s="119">
        <f>L41/L45</f>
        <v>5.1987084405952809E-2</v>
      </c>
      <c r="N41" s="5"/>
      <c r="O41" s="64"/>
    </row>
    <row r="42" spans="1:15" ht="15.75" x14ac:dyDescent="0.2">
      <c r="A42" s="14" t="s">
        <v>50</v>
      </c>
      <c r="B42" s="130">
        <v>88</v>
      </c>
      <c r="C42" s="131">
        <v>0.88</v>
      </c>
      <c r="D42" s="130">
        <v>30171</v>
      </c>
      <c r="E42" s="131">
        <v>0.88</v>
      </c>
      <c r="F42" s="130">
        <v>12</v>
      </c>
      <c r="G42" s="131">
        <v>0.12</v>
      </c>
      <c r="H42" s="130">
        <v>4116</v>
      </c>
      <c r="I42" s="131">
        <v>0.12</v>
      </c>
      <c r="J42" s="130">
        <v>100</v>
      </c>
      <c r="K42" s="118">
        <f>SUM(J42/J45)</f>
        <v>2.7377008788019822E-3</v>
      </c>
      <c r="L42" s="130">
        <v>34287</v>
      </c>
      <c r="M42" s="119">
        <f>L42/L45</f>
        <v>4.4533082572000803E-2</v>
      </c>
      <c r="N42" s="5"/>
      <c r="O42" s="64"/>
    </row>
    <row r="43" spans="1:15" ht="15.75" x14ac:dyDescent="0.2">
      <c r="A43" s="14" t="s">
        <v>51</v>
      </c>
      <c r="B43" s="130">
        <v>45</v>
      </c>
      <c r="C43" s="131">
        <v>0.87</v>
      </c>
      <c r="D43" s="130">
        <v>20171</v>
      </c>
      <c r="E43" s="131">
        <v>0.87</v>
      </c>
      <c r="F43" s="130">
        <v>7</v>
      </c>
      <c r="G43" s="131">
        <v>0.13</v>
      </c>
      <c r="H43" s="130">
        <v>3064</v>
      </c>
      <c r="I43" s="131">
        <v>0.13</v>
      </c>
      <c r="J43" s="130">
        <v>52</v>
      </c>
      <c r="K43" s="118">
        <f>J43/J45</f>
        <v>1.4236044569770306E-3</v>
      </c>
      <c r="L43" s="130">
        <v>23235</v>
      </c>
      <c r="M43" s="119">
        <f>L43/L45</f>
        <v>3.0178381706198808E-2</v>
      </c>
      <c r="N43" s="5"/>
      <c r="O43" s="64"/>
    </row>
    <row r="44" spans="1:15" ht="15.75" x14ac:dyDescent="0.2">
      <c r="A44" s="14" t="s">
        <v>52</v>
      </c>
      <c r="B44" s="130">
        <v>174</v>
      </c>
      <c r="C44" s="131">
        <v>0.91</v>
      </c>
      <c r="D44" s="130">
        <v>362310</v>
      </c>
      <c r="E44" s="131">
        <v>0.96</v>
      </c>
      <c r="F44" s="130">
        <v>17</v>
      </c>
      <c r="G44" s="131">
        <v>0.09</v>
      </c>
      <c r="H44" s="130">
        <v>13501</v>
      </c>
      <c r="I44" s="131">
        <v>0.04</v>
      </c>
      <c r="J44" s="130">
        <v>191</v>
      </c>
      <c r="K44" s="118">
        <f>SUM(J44/J45)</f>
        <v>5.2290086785117861E-3</v>
      </c>
      <c r="L44" s="130">
        <v>375811</v>
      </c>
      <c r="M44" s="119">
        <f>L44/L45</f>
        <v>0.48811567925062538</v>
      </c>
      <c r="N44" s="5"/>
      <c r="O44" s="64"/>
    </row>
    <row r="45" spans="1:15" ht="15.75" x14ac:dyDescent="0.25">
      <c r="A45" s="14" t="s">
        <v>4</v>
      </c>
      <c r="B45" s="135">
        <v>11336</v>
      </c>
      <c r="C45" s="131">
        <v>0.31</v>
      </c>
      <c r="D45" s="135">
        <v>588472</v>
      </c>
      <c r="E45" s="131">
        <v>0.76</v>
      </c>
      <c r="F45" s="135">
        <v>25191</v>
      </c>
      <c r="G45" s="131">
        <v>0.69</v>
      </c>
      <c r="H45" s="135">
        <v>181450</v>
      </c>
      <c r="I45" s="131">
        <v>0.24</v>
      </c>
      <c r="J45" s="135">
        <v>36527</v>
      </c>
      <c r="K45" s="150">
        <f>SUM(K38:K44)</f>
        <v>1</v>
      </c>
      <c r="L45" s="135">
        <v>769922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69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0.17100000000000001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0.42599999999999999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0.33100000000000002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3.0000000000000001E-3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66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8.9999999999999993E-3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1.2E-2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3.6999999999999998E-2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opLeftCell="A23" workbookViewId="0">
      <selection activeCell="A51" sqref="A51:B51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2851562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67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26975</v>
      </c>
      <c r="C7" s="132">
        <v>11629</v>
      </c>
      <c r="D7" s="132">
        <f>SUM(B7:C7)</f>
        <v>38604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273214</v>
      </c>
      <c r="C8" s="133">
        <v>25821</v>
      </c>
      <c r="D8" s="133">
        <f>SUM(B8:C8)</f>
        <v>299035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300189</v>
      </c>
      <c r="C9" s="134">
        <f>SUM(C7:C8)</f>
        <v>37450</v>
      </c>
      <c r="D9" s="134">
        <f>SUM(D7:D8)</f>
        <v>337639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23314200</v>
      </c>
      <c r="C12" s="132">
        <v>278951311</v>
      </c>
      <c r="D12" s="132">
        <f>SUM(B12:C12)</f>
        <v>302265511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231709879</v>
      </c>
      <c r="C13" s="133">
        <v>66691011</v>
      </c>
      <c r="D13" s="133">
        <f>SUM(B13:C13)</f>
        <v>298400890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255024079</v>
      </c>
      <c r="C14" s="134">
        <f>SUM(C12:C13)</f>
        <v>345642322</v>
      </c>
      <c r="D14" s="134">
        <f>SUM(D12:D13)</f>
        <v>600666401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75.262</v>
      </c>
      <c r="C17" s="136">
        <v>10.429</v>
      </c>
      <c r="D17" s="136">
        <f>SUM(B17:C17)</f>
        <v>85.691000000000003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822.88800000000003</v>
      </c>
      <c r="C18" s="137">
        <v>40.473999999999997</v>
      </c>
      <c r="D18" s="137">
        <f>SUM(B18:C18)</f>
        <v>863.36200000000008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898.15000000000009</v>
      </c>
      <c r="C19" s="138">
        <f>SUM(C17:C18)</f>
        <v>50.902999999999999</v>
      </c>
      <c r="D19" s="138">
        <f>SUM(D17:D18)</f>
        <v>949.05300000000011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25</v>
      </c>
      <c r="C22" s="139">
        <v>41</v>
      </c>
      <c r="D22" s="139">
        <v>44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255931019</v>
      </c>
      <c r="C26" s="132">
        <v>3482260005</v>
      </c>
      <c r="D26" s="134">
        <f>SUM(B26:C26)</f>
        <v>3738191024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2789094617</v>
      </c>
      <c r="C27" s="133">
        <v>1044649563.999964</v>
      </c>
      <c r="D27" s="134">
        <f>SUM(B27:C27)</f>
        <v>3833744180.9999638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3045025636</v>
      </c>
      <c r="C28" s="134">
        <f>SUM(C26:C27)</f>
        <v>4526909568.9999638</v>
      </c>
      <c r="D28" s="134">
        <f>SUM(D26:D27)</f>
        <v>7571935204.9999638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255931019</v>
      </c>
      <c r="C30" s="132">
        <v>3482260005</v>
      </c>
      <c r="D30" s="132">
        <f>SUM(B30:C30)</f>
        <v>3738191024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2789094617</v>
      </c>
      <c r="C31" s="133">
        <v>1044649563.9999638</v>
      </c>
      <c r="D31" s="133">
        <f>SUM(B31:C31)</f>
        <v>3833744180.9999638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3045025636</v>
      </c>
      <c r="C32" s="134">
        <f>SUM(C30:C31)</f>
        <v>4526909568.9999638</v>
      </c>
      <c r="D32" s="134">
        <f>SUM(D30:D31)</f>
        <v>7571935204.9999638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9456</v>
      </c>
      <c r="C38" s="131">
        <v>0.28000000000000003</v>
      </c>
      <c r="D38" s="130">
        <v>35288</v>
      </c>
      <c r="E38" s="131">
        <v>0.28000000000000003</v>
      </c>
      <c r="F38" s="130">
        <v>24626</v>
      </c>
      <c r="G38" s="142">
        <v>0.72</v>
      </c>
      <c r="H38" s="130">
        <v>89950</v>
      </c>
      <c r="I38" s="131">
        <v>0.72</v>
      </c>
      <c r="J38" s="130">
        <v>34082</v>
      </c>
      <c r="K38" s="118">
        <f>J38/J45</f>
        <v>0.91260108177582611</v>
      </c>
      <c r="L38" s="130">
        <v>125238</v>
      </c>
      <c r="M38" s="119">
        <f>L38/L45</f>
        <v>0.16207150464649497</v>
      </c>
      <c r="N38" s="3"/>
      <c r="O38" s="2"/>
    </row>
    <row r="39" spans="1:15" ht="15.75" x14ac:dyDescent="0.2">
      <c r="A39" s="14" t="s">
        <v>47</v>
      </c>
      <c r="B39" s="130">
        <v>1197</v>
      </c>
      <c r="C39" s="131">
        <v>0.52</v>
      </c>
      <c r="D39" s="130">
        <v>61331</v>
      </c>
      <c r="E39" s="131">
        <v>0.55000000000000004</v>
      </c>
      <c r="F39" s="130">
        <v>1113</v>
      </c>
      <c r="G39" s="131">
        <v>0.48</v>
      </c>
      <c r="H39" s="130">
        <v>50504</v>
      </c>
      <c r="I39" s="131">
        <v>0.45</v>
      </c>
      <c r="J39" s="130">
        <v>2310</v>
      </c>
      <c r="K39" s="118">
        <f>J39/J45</f>
        <v>6.1854013816740751E-2</v>
      </c>
      <c r="L39" s="130">
        <v>111835</v>
      </c>
      <c r="M39" s="119">
        <f>L39/L45</f>
        <v>0.14472657437950753</v>
      </c>
      <c r="N39" s="3"/>
      <c r="O39" s="2"/>
    </row>
    <row r="40" spans="1:15" ht="15.75" x14ac:dyDescent="0.2">
      <c r="A40" s="14" t="s">
        <v>48</v>
      </c>
      <c r="B40" s="130">
        <v>327</v>
      </c>
      <c r="C40" s="131">
        <v>0.73</v>
      </c>
      <c r="D40" s="130">
        <v>45535</v>
      </c>
      <c r="E40" s="131">
        <v>0.73</v>
      </c>
      <c r="F40" s="130">
        <v>121</v>
      </c>
      <c r="G40" s="131">
        <v>0.27</v>
      </c>
      <c r="H40" s="130">
        <v>16765</v>
      </c>
      <c r="I40" s="131">
        <v>0.27</v>
      </c>
      <c r="J40" s="130">
        <v>448</v>
      </c>
      <c r="K40" s="118">
        <f>J40/J45</f>
        <v>1.19959299523376E-2</v>
      </c>
      <c r="L40" s="130">
        <v>62300</v>
      </c>
      <c r="M40" s="119">
        <f>L40/L45</f>
        <v>8.0622931853563909E-2</v>
      </c>
      <c r="N40" s="3"/>
      <c r="O40" s="2"/>
    </row>
    <row r="41" spans="1:15" ht="15.75" x14ac:dyDescent="0.2">
      <c r="A41" s="14" t="s">
        <v>49</v>
      </c>
      <c r="B41" s="130">
        <v>139</v>
      </c>
      <c r="C41" s="131">
        <v>0.85</v>
      </c>
      <c r="D41" s="130">
        <v>34198</v>
      </c>
      <c r="E41" s="131">
        <v>0.85</v>
      </c>
      <c r="F41" s="130">
        <v>24</v>
      </c>
      <c r="G41" s="131">
        <v>0.15</v>
      </c>
      <c r="H41" s="130">
        <v>5829</v>
      </c>
      <c r="I41" s="131">
        <v>0.15</v>
      </c>
      <c r="J41" s="130">
        <v>163</v>
      </c>
      <c r="K41" s="118">
        <f>J41/J45</f>
        <v>4.364590585337118E-3</v>
      </c>
      <c r="L41" s="130">
        <v>40027</v>
      </c>
      <c r="M41" s="119">
        <f>L41/L45</f>
        <v>5.1799263134873236E-2</v>
      </c>
      <c r="N41" s="3"/>
      <c r="O41" s="2"/>
    </row>
    <row r="42" spans="1:15" ht="15.75" x14ac:dyDescent="0.2">
      <c r="A42" s="14" t="s">
        <v>50</v>
      </c>
      <c r="B42" s="130">
        <v>88</v>
      </c>
      <c r="C42" s="131">
        <v>0.88</v>
      </c>
      <c r="D42" s="130">
        <v>30171</v>
      </c>
      <c r="E42" s="131">
        <v>0.88</v>
      </c>
      <c r="F42" s="130">
        <v>12</v>
      </c>
      <c r="G42" s="131">
        <v>0.12</v>
      </c>
      <c r="H42" s="130">
        <v>4116</v>
      </c>
      <c r="I42" s="131">
        <v>0.12</v>
      </c>
      <c r="J42" s="130">
        <v>100</v>
      </c>
      <c r="K42" s="118">
        <f>J42/J45</f>
        <v>2.6776629357896427E-3</v>
      </c>
      <c r="L42" s="130">
        <v>34287</v>
      </c>
      <c r="M42" s="119">
        <f>L42/L45</f>
        <v>4.4371082896679709E-2</v>
      </c>
      <c r="N42" s="3"/>
      <c r="O42" s="2"/>
    </row>
    <row r="43" spans="1:15" ht="15.75" x14ac:dyDescent="0.2">
      <c r="A43" s="14" t="s">
        <v>51</v>
      </c>
      <c r="B43" s="130">
        <v>46</v>
      </c>
      <c r="C43" s="131">
        <v>0.88</v>
      </c>
      <c r="D43" s="130">
        <v>20625</v>
      </c>
      <c r="E43" s="131">
        <v>0.89</v>
      </c>
      <c r="F43" s="130">
        <v>6</v>
      </c>
      <c r="G43" s="131">
        <v>0.12</v>
      </c>
      <c r="H43" s="130">
        <v>2610</v>
      </c>
      <c r="I43" s="131">
        <v>0.11</v>
      </c>
      <c r="J43" s="130">
        <v>52</v>
      </c>
      <c r="K43" s="118">
        <f>J43/J45</f>
        <v>1.3923847266106143E-3</v>
      </c>
      <c r="L43" s="130">
        <v>23235</v>
      </c>
      <c r="M43" s="119">
        <f>L43/L45</f>
        <v>3.0068600668018579E-2</v>
      </c>
      <c r="N43" s="3"/>
      <c r="O43" s="2"/>
    </row>
    <row r="44" spans="1:15" ht="15.75" x14ac:dyDescent="0.2">
      <c r="A44" s="14" t="s">
        <v>52</v>
      </c>
      <c r="B44" s="130">
        <v>175</v>
      </c>
      <c r="C44" s="131">
        <v>0.92</v>
      </c>
      <c r="D44" s="130">
        <v>362579</v>
      </c>
      <c r="E44" s="131">
        <v>0.96</v>
      </c>
      <c r="F44" s="130">
        <v>16</v>
      </c>
      <c r="G44" s="131">
        <v>0.08</v>
      </c>
      <c r="H44" s="130">
        <v>13232</v>
      </c>
      <c r="I44" s="131">
        <v>0.04</v>
      </c>
      <c r="J44" s="130">
        <v>191</v>
      </c>
      <c r="K44" s="118">
        <f>J44/J45</f>
        <v>5.114336207358218E-3</v>
      </c>
      <c r="L44" s="130">
        <v>375811</v>
      </c>
      <c r="M44" s="119">
        <f>L44/L45</f>
        <v>0.48634004242086204</v>
      </c>
      <c r="N44" s="3"/>
      <c r="O44" s="2"/>
    </row>
    <row r="45" spans="1:15" ht="15.75" x14ac:dyDescent="0.25">
      <c r="A45" s="14" t="s">
        <v>4</v>
      </c>
      <c r="B45" s="135">
        <v>11428</v>
      </c>
      <c r="C45" s="131">
        <v>0.31</v>
      </c>
      <c r="D45" s="135">
        <v>589727</v>
      </c>
      <c r="E45" s="131">
        <v>0.76</v>
      </c>
      <c r="F45" s="135">
        <v>25918</v>
      </c>
      <c r="G45" s="131">
        <v>0.69</v>
      </c>
      <c r="H45" s="135">
        <v>183006</v>
      </c>
      <c r="I45" s="131">
        <v>0.24</v>
      </c>
      <c r="J45" s="135">
        <v>37346</v>
      </c>
      <c r="K45" s="118">
        <f>J45/J45</f>
        <v>1</v>
      </c>
      <c r="L45" s="135">
        <v>772733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customHeight="1" x14ac:dyDescent="0.2">
      <c r="A51" s="146" t="s">
        <v>69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0.17100000000000001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0.42599999999999999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0.33100000000000002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3.0000000000000001E-3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6.8000000000000005E-2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2E-3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66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8.9999999999999993E-3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1.2E-2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3.6999999999999998E-2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opLeftCell="A23"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68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321</v>
      </c>
      <c r="C7" s="84">
        <f>'Current Month '!C7-'Previous Month '!C7</f>
        <v>-87</v>
      </c>
      <c r="D7" s="84">
        <f>'Current Month '!D7-'Previous Month '!D7</f>
        <v>234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84</v>
      </c>
      <c r="C8" s="84">
        <f>'Current Month '!C8-'Previous Month '!C8</f>
        <v>85</v>
      </c>
      <c r="D8" s="84">
        <f>'Current Month '!D8-'Previous Month '!D8</f>
        <v>169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405</v>
      </c>
      <c r="C9" s="84">
        <f>'Current Month '!C9-'Previous Month '!C9</f>
        <v>-2</v>
      </c>
      <c r="D9" s="84">
        <f>'Current Month '!D9-'Previous Month '!D9</f>
        <v>403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4976835</v>
      </c>
      <c r="C12" s="84">
        <f>'Current Month '!C12-'Previous Month '!C12</f>
        <v>26487529</v>
      </c>
      <c r="D12" s="84">
        <f>'Current Month '!D12-'Previous Month '!D12</f>
        <v>31464364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66294467</v>
      </c>
      <c r="C13" s="84">
        <f>'Current Month '!C13-'Previous Month '!C13</f>
        <v>18573022</v>
      </c>
      <c r="D13" s="84">
        <f>'Current Month '!D13-'Previous Month '!D13</f>
        <v>84867489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71271302</v>
      </c>
      <c r="C14" s="84">
        <f>'Current Month '!C14-'Previous Month '!C14</f>
        <v>45060551</v>
      </c>
      <c r="D14" s="84">
        <f>'Current Month '!D14-'Previous Month '!D14</f>
        <v>116331853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1.0579999999999927</v>
      </c>
      <c r="C17" s="84">
        <f>'Current Month '!C17-'Previous Month '!C17</f>
        <v>0.60200000000000031</v>
      </c>
      <c r="D17" s="84">
        <f>'Current Month '!D17-'Previous Month '!D17</f>
        <v>1.6599999999999966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-1.0080000000000382</v>
      </c>
      <c r="C18" s="84">
        <f>'Current Month '!C18-'Previous Month '!C18</f>
        <v>0.99100000000000676</v>
      </c>
      <c r="D18" s="84">
        <f>'Current Month '!D18-'Previous Month '!D18</f>
        <v>-1.7000000000052751E-2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4.9999999999954525E-2</v>
      </c>
      <c r="C19" s="84">
        <f>'Current Month '!C19-'Previous Month '!C19</f>
        <v>1.5930000000000035</v>
      </c>
      <c r="D19" s="84">
        <f>'Current Month '!D19-'Previous Month '!D19</f>
        <v>1.6429999999999154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-1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-227639984</v>
      </c>
      <c r="C26" s="84">
        <f>'Current Month '!C26-'Previous Month '!C26</f>
        <v>-3176821165</v>
      </c>
      <c r="D26" s="84">
        <f>'Current Month '!D26-'Previous Month '!D26</f>
        <v>-3404461149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-2491090271</v>
      </c>
      <c r="C27" s="84">
        <f>'Current Month '!C27-'Previous Month '!C27</f>
        <v>-959385530.999964</v>
      </c>
      <c r="D27" s="84">
        <f>'Current Month '!D27-'Previous Month '!D27</f>
        <v>-3450475801.9999638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-2718730255</v>
      </c>
      <c r="C28" s="84">
        <f>'Current Month '!C28-'Previous Month '!C28</f>
        <v>-4136206695.9999638</v>
      </c>
      <c r="D28" s="84">
        <f>'Current Month '!D28-'Previous Month '!D28</f>
        <v>-6854936950.9999638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3410907</v>
      </c>
      <c r="C30" s="84">
        <f>'Current Month '!C30-'Previous Month '!C30</f>
        <v>36843108</v>
      </c>
      <c r="D30" s="84">
        <f>'Current Month '!D30-'Previous Month '!D30</f>
        <v>40254015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9316386</v>
      </c>
      <c r="C31" s="84">
        <f>'Current Month '!C31-'Previous Month '!C31</f>
        <v>-25926127</v>
      </c>
      <c r="D31" s="84">
        <f>'Current Month '!D31-'Previous Month '!D31</f>
        <v>-16609741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12727293</v>
      </c>
      <c r="C32" s="84">
        <f>'Current Month '!C32-'Previous Month '!C32</f>
        <v>10916981</v>
      </c>
      <c r="D32" s="84">
        <f>'Current Month '!D32-'Previous Month '!D32</f>
        <v>23644274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tabSelected="1" topLeftCell="A25"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68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1.1899907321594069E-2</v>
      </c>
      <c r="C7" s="108">
        <f>Difference!C7/'Previous Month '!C7</f>
        <v>-7.481296758104738E-3</v>
      </c>
      <c r="D7" s="108">
        <f>Difference!D7/'Previous Month '!D7</f>
        <v>6.0615480261112841E-3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3.0745130190985821E-4</v>
      </c>
      <c r="C8" s="108">
        <f>Difference!C8/'Previous Month '!C8</f>
        <v>3.2918941946477672E-3</v>
      </c>
      <c r="D8" s="108">
        <f>Difference!D8/'Previous Month '!D8</f>
        <v>5.6515123647733539E-4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1.3491500354776492E-3</v>
      </c>
      <c r="C9" s="108">
        <f>Difference!C9/'Previous Month '!C9</f>
        <v>-5.34045393858478E-5</v>
      </c>
      <c r="D9" s="108">
        <f>Difference!D9/'Previous Month '!D9</f>
        <v>1.193582494913206E-3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0.21346797230872172</v>
      </c>
      <c r="C12" s="108">
        <f>Difference!C12/'Previous Month '!C12</f>
        <v>9.4953950583870891E-2</v>
      </c>
      <c r="D12" s="108">
        <f>Difference!D12/'Previous Month '!D12</f>
        <v>0.10409511788462032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0.28610979940134534</v>
      </c>
      <c r="C13" s="108">
        <f>Difference!C13/'Previous Month '!C13</f>
        <v>0.27849363387218706</v>
      </c>
      <c r="D13" s="108">
        <f>Difference!D13/'Previous Month '!D13</f>
        <v>0.28440762693435667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0.27946891242375588</v>
      </c>
      <c r="C14" s="108">
        <f>Difference!C14/'Previous Month '!C14</f>
        <v>0.13036757402642377</v>
      </c>
      <c r="D14" s="108">
        <f>Difference!D14/'Previous Month '!D14</f>
        <v>0.19367131706772459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1.4057558927479907E-2</v>
      </c>
      <c r="C17" s="108">
        <f>Difference!C17/'Previous Month '!C17</f>
        <v>5.77236551922524E-2</v>
      </c>
      <c r="D17" s="108">
        <f>Difference!D17/'Previous Month '!D17</f>
        <v>1.9371929374146602E-2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-1.2249540642226379E-3</v>
      </c>
      <c r="C18" s="108">
        <f>Difference!C18/'Previous Month '!C18</f>
        <v>2.448485447447761E-2</v>
      </c>
      <c r="D18" s="108">
        <f>Difference!D18/'Previous Month '!D18</f>
        <v>-1.9690465876483732E-5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5.5669988309251818E-5</v>
      </c>
      <c r="C19" s="108">
        <f>Difference!C19/'Previous Month '!C19</f>
        <v>3.1294815629727198E-2</v>
      </c>
      <c r="D19" s="108">
        <f>Difference!D19/'Previous Month '!D19</f>
        <v>1.7311994166815923E-3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-2.4390243902439025E-2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-0.88945835830865039</v>
      </c>
      <c r="C26" s="108">
        <f>Difference!C26/'Previous Month '!C26</f>
        <v>-0.91228718143922738</v>
      </c>
      <c r="D26" s="108">
        <f>Difference!D26/'Previous Month '!D26</f>
        <v>-0.91072423189254337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-0.89315373376592766</v>
      </c>
      <c r="C27" s="108">
        <f>Difference!C27/'Previous Month '!C27</f>
        <v>-0.91838025311232219</v>
      </c>
      <c r="D27" s="108">
        <f>Difference!D27/'Previous Month '!D27</f>
        <v>-0.90002765940944152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-0.89284314156756084</v>
      </c>
      <c r="C28" s="108">
        <f>Difference!C28/'Previous Month '!C28</f>
        <v>-0.91369324545921737</v>
      </c>
      <c r="D28" s="108">
        <f>Difference!D28/'Previous Month '!D28</f>
        <v>-0.90530845357385714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1.3327446642956554E-2</v>
      </c>
      <c r="C30" s="108">
        <f>Difference!C30/'Previous Month '!C30</f>
        <v>1.0580228916594067E-2</v>
      </c>
      <c r="D30" s="108">
        <f>Difference!D30/'Previous Month '!D30</f>
        <v>1.0768314069976751E-2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3.3402904093733725E-3</v>
      </c>
      <c r="C31" s="108">
        <f>Difference!C31/'Previous Month '!C31</f>
        <v>-2.4818013517115583E-2</v>
      </c>
      <c r="D31" s="108">
        <f>Difference!D31/'Previous Month '!D31</f>
        <v>-4.3325115646260064E-3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4.1796997862779241E-3</v>
      </c>
      <c r="C32" s="108">
        <f>Difference!C32/'Previous Month '!C32</f>
        <v>2.4115747914999022E-3</v>
      </c>
      <c r="D32" s="108">
        <f>Difference!D32/'Previous Month '!D32</f>
        <v>3.1226196949476026E-3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opLeftCell="A56" workbookViewId="0">
      <selection activeCell="H52" sqref="H52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68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9.0806869065916146E-2</v>
      </c>
      <c r="C7" s="110">
        <f>'Current Month '!C7/'Current Month '!C9</f>
        <v>0.30821405682546466</v>
      </c>
      <c r="D7" s="110">
        <f>'Current Month '!D7/'Current Month '!D9</f>
        <v>0.11489104904124339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0.90919313093408383</v>
      </c>
      <c r="C8" s="110">
        <f>'Current Month '!C8/'Current Month '!C9</f>
        <v>0.69178594317453534</v>
      </c>
      <c r="D8" s="110">
        <f>'Current Month '!D8/'Current Month '!D9</f>
        <v>0.88510895095875664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8.670375569919575E-2</v>
      </c>
      <c r="C12" s="110">
        <f>'Current Month '!C12/'Current Month '!C14</f>
        <v>0.78176758121765844</v>
      </c>
      <c r="D12" s="110">
        <f>'Current Month '!D12/'Current Month '!D14</f>
        <v>0.46545423665703933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0.91329624430080425</v>
      </c>
      <c r="C13" s="112">
        <f>'Current Month '!C13/'Current Month '!C14</f>
        <v>0.21823241878234154</v>
      </c>
      <c r="D13" s="112">
        <f>'Current Month '!D13/'Current Month '!D14</f>
        <v>0.53454576334296067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8.496993987975951E-2</v>
      </c>
      <c r="C17" s="110">
        <f>'Current Month '!C17/'Current Month '!C19</f>
        <v>0.21013029564157271</v>
      </c>
      <c r="D17" s="110">
        <f>'Current Month '!D17/'Current Month '!D19</f>
        <v>9.1881106052828662E-2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0.91503006012024046</v>
      </c>
      <c r="C18" s="112">
        <f>'Current Month '!C18/'Current Month '!C19</f>
        <v>0.78986970435842729</v>
      </c>
      <c r="D18" s="112">
        <f>'Current Month '!D18/'Current Month '!D19</f>
        <v>0.90811889394717138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25</v>
      </c>
      <c r="C22" s="113">
        <f>'Previous Month '!C22</f>
        <v>41</v>
      </c>
      <c r="D22" s="113">
        <f>'Previous Month '!D22</f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8.670375569919575E-2</v>
      </c>
      <c r="C26" s="110">
        <f>'Current Month '!C26/'Current Month '!C28</f>
        <v>0.78176758121765844</v>
      </c>
      <c r="D26" s="110">
        <f>'Current Month '!D26/'Current Month '!D28</f>
        <v>0.46545423665703933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0.91329624430080425</v>
      </c>
      <c r="C27" s="112">
        <f>'Current Month '!C27/'Current Month '!C28</f>
        <v>0.21823241878234154</v>
      </c>
      <c r="D27" s="112">
        <f>'Current Month '!D27/'Current Month '!D28</f>
        <v>0.53454576334296067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8.4814545851752174E-2</v>
      </c>
      <c r="C30" s="110">
        <f>'Current Month '!C30/'Current Month '!C32</f>
        <v>0.77550410405175763</v>
      </c>
      <c r="D30" s="110">
        <f>'Current Month '!D30/'Current Month '!D32</f>
        <v>0.49745316330986128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0.91518545414824781</v>
      </c>
      <c r="C31" s="110">
        <f>'Current Month '!C31/'Current Month '!C32</f>
        <v>0.22449589594824243</v>
      </c>
      <c r="D31" s="110">
        <f>'Current Month '!D31/'Current Month '!D32</f>
        <v>0.50254683669013878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8545</v>
      </c>
      <c r="C38" s="131">
        <v>0.25</v>
      </c>
      <c r="D38" s="130">
        <v>30822</v>
      </c>
      <c r="E38" s="131">
        <v>0.25</v>
      </c>
      <c r="F38" s="130">
        <v>25229</v>
      </c>
      <c r="G38" s="142">
        <v>0.75</v>
      </c>
      <c r="H38" s="130">
        <v>94785</v>
      </c>
      <c r="I38" s="131">
        <v>0.75</v>
      </c>
      <c r="J38" s="130">
        <v>33774</v>
      </c>
      <c r="K38" s="118">
        <f>J38/J45</f>
        <v>0.91106255563648131</v>
      </c>
      <c r="L38" s="130">
        <v>125607</v>
      </c>
      <c r="M38" s="119">
        <f>L38/L45</f>
        <v>0.1630169432133054</v>
      </c>
      <c r="N38" s="5"/>
      <c r="O38" s="64"/>
    </row>
    <row r="39" spans="1:15" ht="15.75" x14ac:dyDescent="0.2">
      <c r="A39" s="14" t="s">
        <v>47</v>
      </c>
      <c r="B39" s="130">
        <v>1004</v>
      </c>
      <c r="C39" s="131">
        <v>0.44</v>
      </c>
      <c r="D39" s="130">
        <v>51324</v>
      </c>
      <c r="E39" s="131">
        <v>0.46</v>
      </c>
      <c r="F39" s="130">
        <v>1293</v>
      </c>
      <c r="G39" s="131">
        <v>0.56000000000000005</v>
      </c>
      <c r="H39" s="130">
        <v>59279</v>
      </c>
      <c r="I39" s="131">
        <v>0.54</v>
      </c>
      <c r="J39" s="130">
        <v>2297</v>
      </c>
      <c r="K39" s="118">
        <f>J39/J45</f>
        <v>6.1962180680316149E-2</v>
      </c>
      <c r="L39" s="130">
        <v>110603</v>
      </c>
      <c r="M39" s="119">
        <f>L39/L45</f>
        <v>0.1435442528698338</v>
      </c>
      <c r="N39" s="5"/>
      <c r="O39" s="64"/>
    </row>
    <row r="40" spans="1:15" ht="15.75" x14ac:dyDescent="0.2">
      <c r="A40" s="14" t="s">
        <v>48</v>
      </c>
      <c r="B40" s="130">
        <v>320</v>
      </c>
      <c r="C40" s="131">
        <v>0.67</v>
      </c>
      <c r="D40" s="130">
        <v>44790</v>
      </c>
      <c r="E40" s="131">
        <v>0.68</v>
      </c>
      <c r="F40" s="130">
        <v>158</v>
      </c>
      <c r="G40" s="131">
        <v>0.33</v>
      </c>
      <c r="H40" s="130">
        <v>21100</v>
      </c>
      <c r="I40" s="131">
        <v>0.32</v>
      </c>
      <c r="J40" s="130">
        <v>478</v>
      </c>
      <c r="K40" s="118">
        <f>J40/J45</f>
        <v>1.2894176040570797E-2</v>
      </c>
      <c r="L40" s="130">
        <v>65890</v>
      </c>
      <c r="M40" s="119">
        <f>L40/L45</f>
        <v>8.5514233986359767E-2</v>
      </c>
      <c r="N40" s="5"/>
      <c r="O40" s="64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4.5048690350948184E-3</v>
      </c>
      <c r="L41" s="130">
        <v>40879</v>
      </c>
      <c r="M41" s="119">
        <f>L41/L45</f>
        <v>5.3054126136415254E-2</v>
      </c>
      <c r="N41" s="5"/>
      <c r="O41" s="64"/>
    </row>
    <row r="42" spans="1:15" ht="15.75" x14ac:dyDescent="0.2">
      <c r="A42" s="14" t="s">
        <v>50</v>
      </c>
      <c r="B42" s="130">
        <v>92</v>
      </c>
      <c r="C42" s="131">
        <v>0.88</v>
      </c>
      <c r="D42" s="130">
        <v>32515</v>
      </c>
      <c r="E42" s="131">
        <v>0.88</v>
      </c>
      <c r="F42" s="130">
        <v>13</v>
      </c>
      <c r="G42" s="131">
        <v>0.12</v>
      </c>
      <c r="H42" s="130">
        <v>4449</v>
      </c>
      <c r="I42" s="131">
        <v>0.12</v>
      </c>
      <c r="J42" s="130">
        <v>105</v>
      </c>
      <c r="K42" s="118">
        <f>J42/J45</f>
        <v>2.8324026867362628E-3</v>
      </c>
      <c r="L42" s="130">
        <v>36964</v>
      </c>
      <c r="M42" s="119">
        <f>L42/L45</f>
        <v>4.79731088947003E-2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1.4296889752097328E-3</v>
      </c>
      <c r="L43" s="130">
        <v>23811</v>
      </c>
      <c r="M43" s="119">
        <f>L43/L45</f>
        <v>3.0902707929112348E-2</v>
      </c>
      <c r="N43" s="5"/>
      <c r="O43" s="64"/>
    </row>
    <row r="44" spans="1:15" ht="15.75" x14ac:dyDescent="0.2">
      <c r="A44" s="14" t="s">
        <v>52</v>
      </c>
      <c r="B44" s="130">
        <v>170</v>
      </c>
      <c r="C44" s="131">
        <v>0.86</v>
      </c>
      <c r="D44" s="130">
        <v>341746</v>
      </c>
      <c r="E44" s="131">
        <v>0.93</v>
      </c>
      <c r="F44" s="130">
        <v>27</v>
      </c>
      <c r="G44" s="131">
        <v>0.14000000000000001</v>
      </c>
      <c r="H44" s="130">
        <v>25015</v>
      </c>
      <c r="I44" s="131">
        <v>7.0000000000000007E-2</v>
      </c>
      <c r="J44" s="130">
        <v>197</v>
      </c>
      <c r="K44" s="118">
        <f>J44/J45</f>
        <v>5.3141269455908935E-3</v>
      </c>
      <c r="L44" s="130">
        <v>366761</v>
      </c>
      <c r="M44" s="119">
        <f>L44/L45</f>
        <v>0.47599462697027312</v>
      </c>
      <c r="N44" s="5"/>
      <c r="O44" s="64"/>
    </row>
    <row r="45" spans="1:15" ht="15.75" x14ac:dyDescent="0.25">
      <c r="A45" s="14" t="s">
        <v>4</v>
      </c>
      <c r="B45" s="135">
        <v>10301</v>
      </c>
      <c r="C45" s="131">
        <v>0.28000000000000003</v>
      </c>
      <c r="D45" s="135">
        <v>552495</v>
      </c>
      <c r="E45" s="131">
        <v>0.72</v>
      </c>
      <c r="F45" s="135">
        <v>26770</v>
      </c>
      <c r="G45" s="131">
        <v>0.72</v>
      </c>
      <c r="H45" s="135">
        <v>218020</v>
      </c>
      <c r="I45" s="131">
        <v>0.28000000000000003</v>
      </c>
      <c r="J45" s="135">
        <v>37071</v>
      </c>
      <c r="K45" s="118">
        <f>J45/J45</f>
        <v>1</v>
      </c>
      <c r="L45" s="135">
        <v>770515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customHeight="1" x14ac:dyDescent="0.2">
      <c r="A51" s="146" t="s">
        <v>69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0.17100000000000001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0.42599999999999999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0.33100000000000002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3.0000000000000001E-3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66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8.9999999999999993E-3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1.2E-2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3.6999999999999998E-2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2024-05-29T16:10:40Z</dcterms:modified>
</cp:coreProperties>
</file>