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0D6A2B94-9C9B-4D01-B700-8DF393BBB11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<sst xmlns="http://schemas.openxmlformats.org/spreadsheetml/2006/main" count="268" uniqueCount="72">
  <si>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</si>
  <si>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</si>
  <si>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</si>
  <si>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</si>
  <si>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</si>
  <si>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</si>
  <si>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</si>
  <si>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</si>
  <si>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</si>
  <si>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</si>
  <si>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</si>
  <si>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</si>
  <si>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</si>
  <si>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</si>
  <si>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</si>
  <si>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</si>
  <si>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</si>
  <si>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</si>
  <si>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</si>
  <si>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</si>
  <si>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</si>
  <si>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</si>
  <si>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</si>
  <si>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</si>
  <si>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</si>
  <si>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</si>
  <si>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</si>
  <si>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</si>
  <si>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</si>
  <si>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</si>
  <si>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</si>
  <si>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</si>
  <si>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</si>
  <si>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</si>
  <si>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</si>
  <si>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</si>
  <si>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</si>
  <si>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</si>
  <si>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</si>
  <si>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</si>
  <si>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</si>
  <si>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</si>
  <si>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</si>
  <si>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</si>
  <si>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</si>
  <si>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</si>
  <si>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</si>
  <si>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</si>
  <si>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</si>
  <si>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</si>
  <si>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</si>
  <si>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</si>
  <si>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</si>
  <si>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</si>
  <si>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</si>
  <si>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</si>
  <si>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</si>
  <si>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</si>
  <si>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</si>
  <si>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</si>
  <si>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</si>
  <si>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</si>
  <si>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</si>
  <si>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</si>
  <si>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</si>
  <si>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</si>
  <si>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</si>
  <si>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</si>
  <si>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</si>
  <si>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</si>
  <si>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August 31, 2023) August 2023 REPORT</t>
  </si>
  <si>
    <t>(As of September 31, 2023) September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</si>
</sst>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O37" sqref="O3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25945</v>
      </c>
      <c r="C7" s="132">
        <v>11506</v>
      </c>
      <c r="D7" s="132">
        <f>SUM(B7:C7)</f>
        <v>37451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273374</v>
      </c>
      <c r="C8" s="133">
        <v>25871</v>
      </c>
      <c r="D8" s="133">
        <f>SUM(B8:C8)</f>
        <v>299245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299319</v>
      </c>
      <c r="C9" s="134">
        <f>SUM(C7:C8)</f>
        <v>37377</v>
      </c>
      <c r="D9" s="134">
        <f>SUM(D7:D8)</f>
        <v>336696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22672732</v>
      </c>
      <c r="C12" s="132">
        <v>329086356</v>
      </c>
      <c r="D12" s="132">
        <f>SUM(B12:C12)</f>
        <v>351759088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280428321</v>
      </c>
      <c r="C13" s="133">
        <v>84729484</v>
      </c>
      <c r="D13" s="133">
        <f>SUM(B13:C13)</f>
        <v>365157805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303101053</v>
      </c>
      <c r="C14" s="134">
        <f>SUM(C12:C13)</f>
        <v>413815840</v>
      </c>
      <c r="D14" s="134">
        <f>SUM(D12:D13)</f>
        <v>716916893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72.983000000000004</v>
      </c>
      <c r="C17" s="136">
        <v>582.03499999999997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822.00699999999995</v>
      </c>
      <c r="C18" s="137">
        <v>190.02099999999999</v>
      </c>
      <c r="D18" s="137">
        <f>SUM(B18:C18)</f>
        <v>1012.0279999999999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894.99</v>
      </c>
      <c r="C19" s="138">
        <f>SUM(C17:C18)</f>
        <v>772.05599999999993</v>
      </c>
      <c r="D19" s="138">
        <f>SUM(D17:D18)</f>
        <v>1667.0459999999998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24</v>
      </c>
      <c r="C22" s="139">
        <v>38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197879953</v>
      </c>
      <c r="C26" s="132">
        <v>2620920265</v>
      </c>
      <c r="D26" s="134">
        <f>SUM(B26:C26)</f>
        <v>2818800218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2193033936</v>
      </c>
      <c r="C27" s="133">
        <v>846990639.999964</v>
      </c>
      <c r="D27" s="134">
        <f>SUM(B27:C27)</f>
        <v>3040024575.9999638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2390913889</v>
      </c>
      <c r="C28" s="134">
        <f>SUM(C26:C27)</f>
        <v>3467910904.9999638</v>
      </c>
      <c r="D28" s="134">
        <f>SUM(D26:D27)</f>
        <v>5858824793.9999638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253861930</v>
      </c>
      <c r="C30" s="132">
        <v>3362668192</v>
      </c>
      <c r="D30" s="132">
        <f>SUM(B30:C30)</f>
        <v>3616530122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2800348663</v>
      </c>
      <c r="C31" s="133">
        <v>1186052845.9999638</v>
      </c>
      <c r="D31" s="133">
        <f>SUM(B31:C31)</f>
        <v>3986401508.9999638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3054210593</v>
      </c>
      <c r="C32" s="134">
        <f>SUM(C30:C31)</f>
        <v>4548721037.9999638</v>
      </c>
      <c r="D32" s="134">
        <f>SUM(D30:D31)</f>
        <v>7602931630.9999638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9322</v>
      </c>
      <c r="C38" s="131">
        <v>0.27</v>
      </c>
      <c r="D38" s="130">
        <v>34752</v>
      </c>
      <c r="E38" s="131">
        <v>0.28000000000000003</v>
      </c>
      <c r="F38" s="130">
        <v>24747</v>
      </c>
      <c r="G38" s="142">
        <v>0.73</v>
      </c>
      <c r="H38" s="130">
        <v>89333</v>
      </c>
      <c r="I38" s="131">
        <v>0.72</v>
      </c>
      <c r="J38" s="130">
        <v>34069</v>
      </c>
      <c r="K38" s="118">
        <f>J38/J45</f>
        <v>0.91217971030014189</v>
      </c>
      <c r="L38" s="130">
        <v>124085</v>
      </c>
      <c r="M38" s="119">
        <f>L38/L45</f>
        <v>0.15995178952388933</v>
      </c>
      <c r="N38" s="5"/>
      <c r="O38" s="64"/>
    </row>
    <row r="39" spans="1:15" ht="15.75" x14ac:dyDescent="0.2">
      <c r="A39" s="14" t="s">
        <v>47</v>
      </c>
      <c r="B39" s="130">
        <v>1204</v>
      </c>
      <c r="C39" s="131">
        <v>0.52</v>
      </c>
      <c r="D39" s="130">
        <v>61885</v>
      </c>
      <c r="E39" s="131">
        <v>0.55000000000000004</v>
      </c>
      <c r="F39" s="130">
        <v>1118</v>
      </c>
      <c r="G39" s="131">
        <v>0.48</v>
      </c>
      <c r="H39" s="130">
        <v>50464</v>
      </c>
      <c r="I39" s="131">
        <v>0.45</v>
      </c>
      <c r="J39" s="130">
        <v>2322</v>
      </c>
      <c r="K39" s="118">
        <f>J39/J45</f>
        <v>6.2170339232643444E-2</v>
      </c>
      <c r="L39" s="130">
        <v>112349</v>
      </c>
      <c r="M39" s="119">
        <f>L39/L45</f>
        <v>0.14482349680637821</v>
      </c>
      <c r="N39" s="5"/>
      <c r="O39" s="64"/>
    </row>
    <row r="40" spans="1:15" ht="15.75" x14ac:dyDescent="0.2">
      <c r="A40" s="14" t="s">
        <v>48</v>
      </c>
      <c r="B40" s="130">
        <v>326</v>
      </c>
      <c r="C40" s="131">
        <v>0.73</v>
      </c>
      <c r="D40" s="130">
        <v>45283</v>
      </c>
      <c r="E40" s="131">
        <v>0.73</v>
      </c>
      <c r="F40" s="130">
        <v>123</v>
      </c>
      <c r="G40" s="131">
        <v>0.27</v>
      </c>
      <c r="H40" s="130">
        <v>17066</v>
      </c>
      <c r="I40" s="131">
        <v>0.27</v>
      </c>
      <c r="J40" s="130">
        <v>449</v>
      </c>
      <c r="K40" s="118">
        <f>J40/J45</f>
        <v>1.2021740876596429E-2</v>
      </c>
      <c r="L40" s="130">
        <v>62349</v>
      </c>
      <c r="M40" s="119">
        <f>L40/L45</f>
        <v>8.0370988637022814E-2</v>
      </c>
      <c r="N40" s="5"/>
      <c r="O40" s="64"/>
    </row>
    <row r="41" spans="1:15" ht="15.75" x14ac:dyDescent="0.2">
      <c r="A41" s="14" t="s">
        <v>49</v>
      </c>
      <c r="B41" s="130">
        <v>137</v>
      </c>
      <c r="C41" s="131">
        <v>0.85</v>
      </c>
      <c r="D41" s="130">
        <v>33691</v>
      </c>
      <c r="E41" s="131">
        <v>0.85</v>
      </c>
      <c r="F41" s="130">
        <v>24</v>
      </c>
      <c r="G41" s="131">
        <v>0.15</v>
      </c>
      <c r="H41" s="130">
        <v>5829</v>
      </c>
      <c r="I41" s="131">
        <v>0.15</v>
      </c>
      <c r="J41" s="130">
        <v>161</v>
      </c>
      <c r="K41" s="118">
        <f>J41/J45</f>
        <v>4.3106910492918147E-3</v>
      </c>
      <c r="L41" s="130">
        <v>39520</v>
      </c>
      <c r="M41" s="119">
        <f>L41/L45</f>
        <v>5.0943262457058519E-2</v>
      </c>
      <c r="N41" s="5"/>
      <c r="O41" s="64"/>
    </row>
    <row r="42" spans="1:15" ht="15.75" x14ac:dyDescent="0.2">
      <c r="A42" s="14" t="s">
        <v>50</v>
      </c>
      <c r="B42" s="130">
        <v>88</v>
      </c>
      <c r="C42" s="131">
        <v>0.9</v>
      </c>
      <c r="D42" s="130">
        <v>30140</v>
      </c>
      <c r="E42" s="131">
        <v>0.9</v>
      </c>
      <c r="F42" s="130">
        <v>10</v>
      </c>
      <c r="G42" s="131">
        <v>0.1</v>
      </c>
      <c r="H42" s="130">
        <v>3457</v>
      </c>
      <c r="I42" s="131">
        <v>0.1</v>
      </c>
      <c r="J42" s="130">
        <v>98</v>
      </c>
      <c r="K42" s="118">
        <f>J42/J45</f>
        <v>2.623898899568931E-3</v>
      </c>
      <c r="L42" s="130">
        <v>33597</v>
      </c>
      <c r="M42" s="119">
        <f>L42/L45</f>
        <v>4.3308218339316674E-2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0.88</v>
      </c>
      <c r="D43" s="130">
        <v>20625</v>
      </c>
      <c r="E43" s="131">
        <v>0.89</v>
      </c>
      <c r="F43" s="130">
        <v>6</v>
      </c>
      <c r="G43" s="131">
        <v>0.12</v>
      </c>
      <c r="H43" s="130">
        <v>2610</v>
      </c>
      <c r="I43" s="131">
        <v>0.11</v>
      </c>
      <c r="J43" s="130">
        <v>52</v>
      </c>
      <c r="K43" s="118">
        <f>J43/J45</f>
        <v>1.3922728854855553E-3</v>
      </c>
      <c r="L43" s="130">
        <v>23235</v>
      </c>
      <c r="M43" s="119">
        <f>L43/L45</f>
        <v>2.9951080546299459E-2</v>
      </c>
      <c r="N43" s="5"/>
      <c r="O43" s="64"/>
    </row>
    <row r="44" spans="1:15" ht="15.75" x14ac:dyDescent="0.2">
      <c r="A44" s="14" t="s">
        <v>52</v>
      </c>
      <c r="B44" s="130">
        <v>181</v>
      </c>
      <c r="C44" s="131">
        <v>0.91</v>
      </c>
      <c r="D44" s="130">
        <v>366452</v>
      </c>
      <c r="E44" s="131">
        <v>0.96</v>
      </c>
      <c r="F44" s="130">
        <v>17</v>
      </c>
      <c r="G44" s="131">
        <v>0.09</v>
      </c>
      <c r="H44" s="130">
        <v>14178</v>
      </c>
      <c r="I44" s="131">
        <v>0.04</v>
      </c>
      <c r="J44" s="130">
        <v>198</v>
      </c>
      <c r="K44" s="118">
        <f>J44/J45</f>
        <v>5.301346756271922E-3</v>
      </c>
      <c r="L44" s="130">
        <v>380630</v>
      </c>
      <c r="M44" s="119">
        <f>L44/L45</f>
        <v>0.49065116369003497</v>
      </c>
      <c r="N44" s="5"/>
      <c r="O44" s="64"/>
    </row>
    <row r="45" spans="1:15" ht="15.75" x14ac:dyDescent="0.25">
      <c r="A45" s="14" t="s">
        <v>4</v>
      </c>
      <c r="B45" s="135">
        <v>11304</v>
      </c>
      <c r="C45" s="131">
        <v>0.3</v>
      </c>
      <c r="D45" s="135">
        <v>592828</v>
      </c>
      <c r="E45" s="131">
        <v>0.76</v>
      </c>
      <c r="F45" s="135">
        <v>26045</v>
      </c>
      <c r="G45" s="131">
        <v>0.7</v>
      </c>
      <c r="H45" s="135">
        <v>182937</v>
      </c>
      <c r="I45" s="131">
        <v>0.24</v>
      </c>
      <c r="J45" s="135">
        <v>37349</v>
      </c>
      <c r="K45" s="118">
        <f>J45/J45</f>
        <v>1</v>
      </c>
      <c r="L45" s="135">
        <v>775765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B74" sqref="B74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26150</v>
      </c>
      <c r="C7" s="132">
        <v>11309</v>
      </c>
      <c r="D7" s="132">
        <f>SUM(B7:C7)</f>
        <v>37459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273163</v>
      </c>
      <c r="C8" s="133">
        <v>26039</v>
      </c>
      <c r="D8" s="133">
        <f>SUM(B8:C8)</f>
        <v>299202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299313</v>
      </c>
      <c r="C9" s="134">
        <f>SUM(C7:C8)</f>
        <v>37348</v>
      </c>
      <c r="D9" s="134">
        <f>SUM(D7:D8)</f>
        <v>336661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30561496</v>
      </c>
      <c r="C12" s="132">
        <v>344818626</v>
      </c>
      <c r="D12" s="132">
        <f>SUM(B12:C12)</f>
        <v>375380122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310026114</v>
      </c>
      <c r="C13" s="133">
        <v>89225141</v>
      </c>
      <c r="D13" s="133">
        <f>SUM(B13:C13)</f>
        <v>399251255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340587610</v>
      </c>
      <c r="C14" s="134">
        <f>SUM(C12:C13)</f>
        <v>434043767</v>
      </c>
      <c r="D14" s="134">
        <f>SUM(D12:D13)</f>
        <v>774631377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72.983000000000004</v>
      </c>
      <c r="C17" s="136">
        <v>582.03499999999997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822.00699999999995</v>
      </c>
      <c r="C18" s="137">
        <v>190.02099999999999</v>
      </c>
      <c r="D18" s="137">
        <f>SUM(B18:C18)</f>
        <v>1012.0279999999999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894.99</v>
      </c>
      <c r="C19" s="138">
        <f>SUM(C17:C18)</f>
        <v>772.05599999999993</v>
      </c>
      <c r="D19" s="138">
        <f>SUM(D17:D18)</f>
        <v>1667.0459999999998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24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175207221</v>
      </c>
      <c r="C26" s="132">
        <v>2291833909</v>
      </c>
      <c r="D26" s="134">
        <f>SUM(B26:C26)</f>
        <v>2467041130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1912605615</v>
      </c>
      <c r="C27" s="133">
        <v>762261155.999964</v>
      </c>
      <c r="D27" s="134">
        <f>SUM(B27:C27)</f>
        <v>2674866770.9999638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2087812836</v>
      </c>
      <c r="C28" s="134">
        <f>SUM(C26:C27)</f>
        <v>3054095064.9999638</v>
      </c>
      <c r="D28" s="134">
        <f>SUM(D26:D27)</f>
        <v>5141907900.9999638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254535457</v>
      </c>
      <c r="C30" s="132">
        <v>3307171386</v>
      </c>
      <c r="D30" s="132">
        <f>SUM(B30:C30)</f>
        <v>3561706843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2811745345</v>
      </c>
      <c r="C31" s="133">
        <v>1255521059.9999638</v>
      </c>
      <c r="D31" s="133">
        <f>SUM(B31:C31)</f>
        <v>4067266404.9999638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3066280802</v>
      </c>
      <c r="C32" s="134">
        <f>SUM(C30:C31)</f>
        <v>4562692445.9999638</v>
      </c>
      <c r="D32" s="134">
        <f>SUM(D30:D31)</f>
        <v>7628973247.9999638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9168</v>
      </c>
      <c r="C38" s="131">
        <v>0.27</v>
      </c>
      <c r="D38" s="130">
        <v>34261</v>
      </c>
      <c r="E38" s="131">
        <v>0.28000000000000003</v>
      </c>
      <c r="F38" s="130">
        <v>24863</v>
      </c>
      <c r="G38" s="142">
        <v>0.73</v>
      </c>
      <c r="H38" s="130">
        <v>89301</v>
      </c>
      <c r="I38" s="131">
        <v>0.72</v>
      </c>
      <c r="J38" s="130">
        <v>34031</v>
      </c>
      <c r="K38" s="118">
        <f>J38/J45</f>
        <v>0.91213916213246138</v>
      </c>
      <c r="L38" s="130">
        <v>123562</v>
      </c>
      <c r="M38" s="119">
        <f>L38/L45</f>
        <v>0.15957794409179846</v>
      </c>
      <c r="N38" s="3"/>
      <c r="O38" s="2"/>
    </row>
    <row r="39" spans="1:15" ht="15.75" x14ac:dyDescent="0.2">
      <c r="A39" s="14" t="s">
        <v>47</v>
      </c>
      <c r="B39" s="130">
        <v>1171</v>
      </c>
      <c r="C39" s="131">
        <v>0.5</v>
      </c>
      <c r="D39" s="130">
        <v>59788</v>
      </c>
      <c r="E39" s="131">
        <v>0.53</v>
      </c>
      <c r="F39" s="130">
        <v>1151</v>
      </c>
      <c r="G39" s="131">
        <v>0.5</v>
      </c>
      <c r="H39" s="130">
        <v>52569</v>
      </c>
      <c r="I39" s="131">
        <v>0.47</v>
      </c>
      <c r="J39" s="130">
        <v>2322</v>
      </c>
      <c r="K39" s="118">
        <f>J39/J45</f>
        <v>6.2236993754858076E-2</v>
      </c>
      <c r="L39" s="130">
        <v>112357</v>
      </c>
      <c r="M39" s="119">
        <f>L39/L45</f>
        <v>0.14510690231885368</v>
      </c>
      <c r="N39" s="3"/>
      <c r="O39" s="2"/>
    </row>
    <row r="40" spans="1:15" ht="15.75" x14ac:dyDescent="0.2">
      <c r="A40" s="14" t="s">
        <v>48</v>
      </c>
      <c r="B40" s="130">
        <v>324</v>
      </c>
      <c r="C40" s="131">
        <v>0.72</v>
      </c>
      <c r="D40" s="130">
        <v>45067</v>
      </c>
      <c r="E40" s="131">
        <v>0.72</v>
      </c>
      <c r="F40" s="130">
        <v>124</v>
      </c>
      <c r="G40" s="131">
        <v>0.28000000000000003</v>
      </c>
      <c r="H40" s="130">
        <v>17162</v>
      </c>
      <c r="I40" s="131">
        <v>0.28000000000000003</v>
      </c>
      <c r="J40" s="130">
        <v>448</v>
      </c>
      <c r="K40" s="118">
        <f>J40/J45</f>
        <v>1.2007826529791739E-2</v>
      </c>
      <c r="L40" s="130">
        <v>62229</v>
      </c>
      <c r="M40" s="119">
        <f>L40/L45</f>
        <v>8.0367555420667564E-2</v>
      </c>
      <c r="N40" s="3"/>
      <c r="O40" s="2"/>
    </row>
    <row r="41" spans="1:15" ht="15.75" x14ac:dyDescent="0.2">
      <c r="A41" s="14" t="s">
        <v>49</v>
      </c>
      <c r="B41" s="130">
        <v>135</v>
      </c>
      <c r="C41" s="131">
        <v>0.84</v>
      </c>
      <c r="D41" s="130">
        <v>33148</v>
      </c>
      <c r="E41" s="131">
        <v>0.84</v>
      </c>
      <c r="F41" s="130">
        <v>26</v>
      </c>
      <c r="G41" s="131">
        <v>0.16</v>
      </c>
      <c r="H41" s="130">
        <v>6372</v>
      </c>
      <c r="I41" s="131">
        <v>0.16</v>
      </c>
      <c r="J41" s="130">
        <v>161</v>
      </c>
      <c r="K41" s="118">
        <f>J41/J45</f>
        <v>4.3153126591439061E-3</v>
      </c>
      <c r="L41" s="130">
        <v>39520</v>
      </c>
      <c r="M41" s="119">
        <f>L41/L45</f>
        <v>5.1039319131350049E-2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29835</v>
      </c>
      <c r="E42" s="131">
        <v>0.89</v>
      </c>
      <c r="F42" s="130">
        <v>11</v>
      </c>
      <c r="G42" s="131">
        <v>0.11</v>
      </c>
      <c r="H42" s="130">
        <v>3762</v>
      </c>
      <c r="I42" s="131">
        <v>0.11</v>
      </c>
      <c r="J42" s="130">
        <v>98</v>
      </c>
      <c r="K42" s="118">
        <f>J42/J45</f>
        <v>2.626712053391943E-3</v>
      </c>
      <c r="L42" s="130">
        <v>33597</v>
      </c>
      <c r="M42" s="119">
        <f>L42/L45</f>
        <v>4.3389878665383796E-2</v>
      </c>
      <c r="N42" s="3"/>
      <c r="O42" s="2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20160</v>
      </c>
      <c r="E43" s="131">
        <v>0.87</v>
      </c>
      <c r="F43" s="130">
        <v>7</v>
      </c>
      <c r="G43" s="131">
        <v>0.13</v>
      </c>
      <c r="H43" s="130">
        <v>3074</v>
      </c>
      <c r="I43" s="131">
        <v>0.13</v>
      </c>
      <c r="J43" s="130">
        <v>52</v>
      </c>
      <c r="K43" s="118">
        <f>J43/J45</f>
        <v>1.3937655793508268E-3</v>
      </c>
      <c r="L43" s="130">
        <v>23234</v>
      </c>
      <c r="M43" s="119">
        <f>L43/L45</f>
        <v>3.0006263681624165E-2</v>
      </c>
      <c r="N43" s="3"/>
      <c r="O43" s="2"/>
    </row>
    <row r="44" spans="1:15" ht="15.75" x14ac:dyDescent="0.2">
      <c r="A44" s="14" t="s">
        <v>52</v>
      </c>
      <c r="B44" s="130">
        <v>179</v>
      </c>
      <c r="C44" s="131">
        <v>0.91</v>
      </c>
      <c r="D44" s="130">
        <v>364643</v>
      </c>
      <c r="E44" s="131">
        <v>0.96</v>
      </c>
      <c r="F44" s="130">
        <v>18</v>
      </c>
      <c r="G44" s="131">
        <v>0.09</v>
      </c>
      <c r="H44" s="130">
        <v>15163</v>
      </c>
      <c r="I44" s="131">
        <v>0.04</v>
      </c>
      <c r="J44" s="130">
        <v>197</v>
      </c>
      <c r="K44" s="118">
        <f>J44/J45</f>
        <v>5.2802272910021713E-3</v>
      </c>
      <c r="L44" s="130">
        <v>379806</v>
      </c>
      <c r="M44" s="119">
        <f>L44/L45</f>
        <v>0.49051213669032229</v>
      </c>
      <c r="N44" s="3"/>
      <c r="O44" s="2"/>
    </row>
    <row r="45" spans="1:15" ht="15.75" x14ac:dyDescent="0.25">
      <c r="A45" s="14" t="s">
        <v>4</v>
      </c>
      <c r="B45" s="135">
        <v>11109</v>
      </c>
      <c r="C45" s="131">
        <v>0.3</v>
      </c>
      <c r="D45" s="135">
        <v>586902</v>
      </c>
      <c r="E45" s="131">
        <v>0.76</v>
      </c>
      <c r="F45" s="135">
        <v>26200</v>
      </c>
      <c r="G45" s="131">
        <v>0.7</v>
      </c>
      <c r="H45" s="135">
        <v>187403</v>
      </c>
      <c r="I45" s="131">
        <v>0.24</v>
      </c>
      <c r="J45" s="135">
        <v>37309</v>
      </c>
      <c r="K45" s="118">
        <f>J45/J45</f>
        <v>1</v>
      </c>
      <c r="L45" s="135">
        <v>774305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-205</v>
      </c>
      <c r="C7" s="84">
        <f>'Current Month '!C7-'Previous Month '!C7</f>
        <v>197</v>
      </c>
      <c r="D7" s="84">
        <f>'Current Month '!D7-'Previous Month '!D7</f>
        <v>-8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211</v>
      </c>
      <c r="C8" s="84">
        <f>'Current Month '!C8-'Previous Month '!C8</f>
        <v>-168</v>
      </c>
      <c r="D8" s="84">
        <f>'Current Month '!D8-'Previous Month '!D8</f>
        <v>43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6</v>
      </c>
      <c r="C9" s="84">
        <f>'Current Month '!C9-'Previous Month '!C9</f>
        <v>29</v>
      </c>
      <c r="D9" s="84">
        <f>'Current Month '!D9-'Previous Month '!D9</f>
        <v>35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-7888764</v>
      </c>
      <c r="C12" s="84">
        <f>'Current Month '!C12-'Previous Month '!C12</f>
        <v>-15732270</v>
      </c>
      <c r="D12" s="84">
        <f>'Current Month '!D12-'Previous Month '!D12</f>
        <v>-23621034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-29597793</v>
      </c>
      <c r="C13" s="84">
        <f>'Current Month '!C13-'Previous Month '!C13</f>
        <v>-4495657</v>
      </c>
      <c r="D13" s="84">
        <f>'Current Month '!D13-'Previous Month '!D13</f>
        <v>-34093450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-37486557</v>
      </c>
      <c r="C14" s="84">
        <f>'Current Month '!C14-'Previous Month '!C14</f>
        <v>-20227927</v>
      </c>
      <c r="D14" s="84">
        <f>'Current Month '!D14-'Previous Month '!D14</f>
        <v>-57714484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</v>
      </c>
      <c r="C17" s="84">
        <f>'Current Month '!C17-'Previous Month '!C17</f>
        <v>0</v>
      </c>
      <c r="D17" s="84">
        <f>'Current Month '!D17-'Previous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</v>
      </c>
      <c r="C18" s="84">
        <f>'Current Month '!C18-'Previous Month '!C18</f>
        <v>0</v>
      </c>
      <c r="D18" s="84">
        <f>'Current Month '!D18-'Previous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</v>
      </c>
      <c r="C19" s="84">
        <f>'Current Month '!C19-'Previous Month '!C19</f>
        <v>0</v>
      </c>
      <c r="D19" s="84">
        <f>'Current Month '!D19-'Previous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-3</v>
      </c>
      <c r="D22" s="84">
        <f>'Current Month '!D22-'Previous Month '!D22</f>
        <v>-1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22672732</v>
      </c>
      <c r="C26" s="84">
        <f>'Current Month '!C26-'Previous Month '!C26</f>
        <v>329086356</v>
      </c>
      <c r="D26" s="84">
        <f>'Current Month '!D26-'Previous Month '!D26</f>
        <v>351759088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280428321</v>
      </c>
      <c r="C27" s="84">
        <f>'Current Month '!C27-'Previous Month '!C27</f>
        <v>84729484</v>
      </c>
      <c r="D27" s="84">
        <f>'Current Month '!D27-'Previous Month '!D27</f>
        <v>365157805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303101053</v>
      </c>
      <c r="C28" s="84">
        <f>'Current Month '!C28-'Previous Month '!C28</f>
        <v>413815840</v>
      </c>
      <c r="D28" s="84">
        <f>'Current Month '!D28-'Previous Month '!D28</f>
        <v>716916893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-673527</v>
      </c>
      <c r="C30" s="84">
        <f>'Current Month '!C30-'Previous Month '!C30</f>
        <v>55496806</v>
      </c>
      <c r="D30" s="84">
        <f>'Current Month '!D30-'Previous Month '!D30</f>
        <v>54823279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-11396682</v>
      </c>
      <c r="C31" s="84">
        <f>'Current Month '!C31-'Previous Month '!C31</f>
        <v>-69468214</v>
      </c>
      <c r="D31" s="84">
        <f>'Current Month '!D31-'Previous Month '!D31</f>
        <v>-80864896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-12070209</v>
      </c>
      <c r="C32" s="84">
        <f>'Current Month '!C32-'Previous Month '!C32</f>
        <v>-13971408</v>
      </c>
      <c r="D32" s="84">
        <f>'Current Month '!D32-'Previous Month '!D32</f>
        <v>-26041617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-7.839388145315488E-3</v>
      </c>
      <c r="C7" s="108">
        <f>Difference!C7/'Previous Month '!C7</f>
        <v>1.7419754178088248E-2</v>
      </c>
      <c r="D7" s="108">
        <f>Difference!D7/'Previous Month '!D7</f>
        <v>-2.135668330708241E-4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7.7243257688632797E-4</v>
      </c>
      <c r="C8" s="108">
        <f>Difference!C8/'Previous Month '!C8</f>
        <v>-6.4518606705326626E-3</v>
      </c>
      <c r="D8" s="108">
        <f>Difference!D8/'Previous Month '!D8</f>
        <v>1.4371561687421877E-4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2.0045905122731053E-5</v>
      </c>
      <c r="C9" s="108">
        <f>Difference!C9/'Previous Month '!C9</f>
        <v>7.7648066830887869E-4</v>
      </c>
      <c r="D9" s="108">
        <f>Difference!D9/'Previous Month '!D9</f>
        <v>1.0396214589750521E-4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-0.25812754715934061</v>
      </c>
      <c r="C12" s="108">
        <f>Difference!C12/'Previous Month '!C12</f>
        <v>-4.562476854136064E-2</v>
      </c>
      <c r="D12" s="108">
        <f>Difference!D12/'Previous Month '!D12</f>
        <v>-6.2925638880792945E-2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-9.5468709452004419E-2</v>
      </c>
      <c r="C13" s="108">
        <f>Difference!C13/'Previous Month '!C13</f>
        <v>-5.0385540999032995E-2</v>
      </c>
      <c r="D13" s="108">
        <f>Difference!D13/'Previous Month '!D13</f>
        <v>-8.539346983392701E-2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-0.11006435906461777</v>
      </c>
      <c r="C14" s="108">
        <f>Difference!C14/'Previous Month '!C14</f>
        <v>-4.6603426976524233E-2</v>
      </c>
      <c r="D14" s="108">
        <f>Difference!D14/'Previous Month '!D14</f>
        <v>-7.4505740037948395E-2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0</v>
      </c>
      <c r="C17" s="108">
        <f>Difference!C17/'Previous Month '!C17</f>
        <v>0</v>
      </c>
      <c r="D17" s="108">
        <f>Difference!D17/'Previous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0</v>
      </c>
      <c r="C18" s="108">
        <f>Difference!C18/'Previous Month '!C18</f>
        <v>0</v>
      </c>
      <c r="D18" s="108">
        <f>Difference!D18/'Previous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0</v>
      </c>
      <c r="C19" s="108">
        <f>Difference!C19/'Previous Month '!C19</f>
        <v>0</v>
      </c>
      <c r="D19" s="108">
        <f>Difference!D19/'Previous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-7.3170731707317069E-2</v>
      </c>
      <c r="D22" s="108">
        <f>Difference!D22/'Previous Month '!D22</f>
        <v>-2.2222222222222223E-2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0.1294052372419057</v>
      </c>
      <c r="C26" s="108">
        <f>Difference!C26/'Previous Month '!C26</f>
        <v>0.14359083994162161</v>
      </c>
      <c r="D26" s="108">
        <f>Difference!D26/'Previous Month '!D26</f>
        <v>0.14258339016828633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0.14662109051687586</v>
      </c>
      <c r="C27" s="108">
        <f>Difference!C27/'Previous Month '!C27</f>
        <v>0.11115545286949398</v>
      </c>
      <c r="D27" s="108">
        <f>Difference!D27/'Previous Month '!D27</f>
        <v>0.1365143897852866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0.14517635286729313</v>
      </c>
      <c r="C28" s="108">
        <f>Difference!C28/'Previous Month '!C28</f>
        <v>0.13549540246547792</v>
      </c>
      <c r="D28" s="108">
        <f>Difference!D28/'Previous Month '!D28</f>
        <v>0.13942624154364547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-2.6461028570962512E-3</v>
      </c>
      <c r="C30" s="108">
        <f>Difference!C30/'Previous Month '!C30</f>
        <v>1.6780746905022962E-2</v>
      </c>
      <c r="D30" s="108">
        <f>Difference!D30/'Previous Month '!D30</f>
        <v>1.5392417572981034E-2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-4.0532411728772689E-3</v>
      </c>
      <c r="C31" s="108">
        <f>Difference!C31/'Previous Month '!C31</f>
        <v>-5.5330186177842376E-2</v>
      </c>
      <c r="D31" s="108">
        <f>Difference!D31/'Previous Month '!D31</f>
        <v>-1.9881878379196239E-2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-3.9364330207876377E-3</v>
      </c>
      <c r="C32" s="108">
        <f>Difference!C32/'Previous Month '!C32</f>
        <v>-3.0620972518646309E-3</v>
      </c>
      <c r="D32" s="108">
        <f>Difference!D32/'Previous Month '!D32</f>
        <v>-3.4135153124081482E-3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16" sqref="H16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8.6680097153872621E-2</v>
      </c>
      <c r="C7" s="110">
        <f>'Current Month '!C7/'Current Month '!C9</f>
        <v>0.30783636996013591</v>
      </c>
      <c r="D7" s="110">
        <f>'Current Month '!D7/'Current Month '!D9</f>
        <v>0.11123090265402619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0.91331990284612741</v>
      </c>
      <c r="C8" s="110">
        <f>'Current Month '!C8/'Current Month '!C9</f>
        <v>0.69216363003986414</v>
      </c>
      <c r="D8" s="110">
        <f>'Current Month '!D8/'Current Month '!D9</f>
        <v>0.88876909734597387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7.4802551081866411E-2</v>
      </c>
      <c r="C12" s="110">
        <f>'Current Month '!C12/'Current Month '!C14</f>
        <v>0.79524833075505275</v>
      </c>
      <c r="D12" s="110">
        <f>'Current Month '!D12/'Current Month '!D14</f>
        <v>0.49065532063003015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0.9251974489181336</v>
      </c>
      <c r="C13" s="112">
        <f>'Current Month '!C13/'Current Month '!C14</f>
        <v>0.20475166924494723</v>
      </c>
      <c r="D13" s="112">
        <f>'Current Month '!D13/'Current Month '!D14</f>
        <v>0.50934467936996985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8.154616252695561E-2</v>
      </c>
      <c r="C17" s="110">
        <f>'Current Month '!C17/'Current Month '!C19</f>
        <v>0.75387666179655366</v>
      </c>
      <c r="D17" s="110">
        <f>'Current Month '!D17/'Current Month '!D19</f>
        <v>0.39292137109593861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0.91845383747304432</v>
      </c>
      <c r="C18" s="112">
        <f>'Current Month '!C18/'Current Month '!C19</f>
        <v>0.2461233382034464</v>
      </c>
      <c r="D18" s="112">
        <f>'Current Month '!D18/'Current Month '!D19</f>
        <v>0.60707862890406139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24</v>
      </c>
      <c r="C22" s="113">
        <f>'Previous Month '!C22</f>
        <v>41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8.276331235114591E-2</v>
      </c>
      <c r="C26" s="110">
        <f>'Current Month '!C26/'Current Month '!C28</f>
        <v>0.75576343706558613</v>
      </c>
      <c r="D26" s="110">
        <f>'Current Month '!D26/'Current Month '!D28</f>
        <v>0.48112041528989569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0.91723668764885413</v>
      </c>
      <c r="C27" s="112">
        <f>'Current Month '!C27/'Current Month '!C28</f>
        <v>0.24423656293441393</v>
      </c>
      <c r="D27" s="112">
        <f>'Current Month '!D27/'Current Month '!D28</f>
        <v>0.51887958471010431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8.3118672491618847E-2</v>
      </c>
      <c r="C30" s="110">
        <f>'Current Month '!C30/'Current Month '!C32</f>
        <v>0.73925575209125993</v>
      </c>
      <c r="D30" s="110">
        <f>'Current Month '!D30/'Current Month '!D32</f>
        <v>0.47567573898127263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0.91688132750838114</v>
      </c>
      <c r="C31" s="110">
        <f>'Current Month '!C31/'Current Month '!C32</f>
        <v>0.26074424790874001</v>
      </c>
      <c r="D31" s="110">
        <f>'Current Month '!D31/'Current Month '!D32</f>
        <v>0.52432426101872742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2024-01-29T15:04:53Z</dcterms:modified>
</cp:coreProperties>
</file>