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9D3AE4A8-9A9F-423A-A3BA-F295DEFFA57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4" i="1" s="1"/>
  <c r="D12" i="1"/>
  <c r="C9" i="1"/>
  <c r="B9" i="1"/>
  <c r="D8" i="1"/>
  <c r="D7" i="1"/>
  <c r="D9" i="1" s="1"/>
  <c r="C32" i="2" l="1"/>
  <c r="B32" i="2"/>
  <c r="D31" i="2"/>
  <c r="D30" i="2"/>
  <c r="D32" i="2" s="1"/>
  <c r="D28" i="2"/>
  <c r="C28" i="2"/>
  <c r="B28" i="2"/>
  <c r="D27" i="2"/>
  <c r="D26" i="2"/>
  <c r="D19" i="2"/>
  <c r="C19" i="2"/>
  <c r="B19" i="2"/>
  <c r="D18" i="2"/>
  <c r="D17" i="2"/>
  <c r="C14" i="2"/>
  <c r="B14" i="2"/>
  <c r="D13" i="2"/>
  <c r="D12" i="2"/>
  <c r="D14" i="2" s="1"/>
  <c r="C9" i="2"/>
  <c r="B9" i="2"/>
  <c r="D8" i="2"/>
  <c r="D7" i="2"/>
  <c r="D9" i="2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<sst xmlns="http://schemas.openxmlformats.org/spreadsheetml/2006/main" count="268" uniqueCount="72">
  <si>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</si>
  <si>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</si>
  <si>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</si>
  <si>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</si>
  <si>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</si>
  <si>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</si>
  <si>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</si>
  <si>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</si>
  <si>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</si>
  <si>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</si>
  <si>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</si>
  <si>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</si>
  <si>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</si>
  <si>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</si>
  <si>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</si>
  <si>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</si>
  <si>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</si>
  <si>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</si>
  <si>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</si>
  <si>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</si>
  <si>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</si>
  <si>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</si>
  <si>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</si>
  <si>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</si>
  <si>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</si>
  <si>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</si>
  <si>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</si>
  <si>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</si>
  <si>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</si>
  <si>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</si>
  <si>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</si>
  <si>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</si>
  <si>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</si>
  <si>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</si>
  <si>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</si>
  <si>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</si>
  <si>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</si>
  <si>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</si>
  <si>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</si>
  <si>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</si>
  <si>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</si>
  <si>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</si>
  <si>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</si>
  <si>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</si>
  <si>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</si>
  <si>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</si>
  <si>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</si>
  <si>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</si>
  <si>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</si>
  <si>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</si>
  <si>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</si>
  <si>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</si>
  <si>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</si>
  <si>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</si>
  <si>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</si>
  <si>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</si>
  <si>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</si>
  <si>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</si>
  <si>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</si>
  <si>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</si>
  <si>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</si>
  <si>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</si>
  <si>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</si>
  <si>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</si>
  <si>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</si>
  <si>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</si>
  <si>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</si>
  <si>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</si>
  <si>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</si>
  <si>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</si>
  <si>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June July 28, 2023) July 2023 REPORT</t>
  </si>
  <si>
    <t>(As of August 31, 2023) August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</si>
</sst>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5" workbookViewId="0">
      <selection activeCell="P42" sqref="P42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26150</v>
      </c>
      <c r="C7" s="132">
        <v>11309</v>
      </c>
      <c r="D7" s="132">
        <f>SUM(B7:C7)</f>
        <v>37459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273163</v>
      </c>
      <c r="C8" s="133">
        <v>26039</v>
      </c>
      <c r="D8" s="133">
        <f>SUM(B8:C8)</f>
        <v>299202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299313</v>
      </c>
      <c r="C9" s="134">
        <f>SUM(C7:C8)</f>
        <v>37348</v>
      </c>
      <c r="D9" s="134">
        <f>SUM(D7:D8)</f>
        <v>336661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30561496</v>
      </c>
      <c r="C12" s="132">
        <v>344818626</v>
      </c>
      <c r="D12" s="132">
        <f>SUM(B12:C12)</f>
        <v>375380122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310026114</v>
      </c>
      <c r="C13" s="133">
        <v>89225141</v>
      </c>
      <c r="D13" s="133">
        <f>SUM(B13:C13)</f>
        <v>399251255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340587610</v>
      </c>
      <c r="C14" s="134">
        <f>SUM(C12:C13)</f>
        <v>434043767</v>
      </c>
      <c r="D14" s="134">
        <f>SUM(D12:D13)</f>
        <v>774631377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72.983000000000004</v>
      </c>
      <c r="C17" s="136">
        <v>582.03499999999997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822.00699999999995</v>
      </c>
      <c r="C18" s="137">
        <v>190.02099999999999</v>
      </c>
      <c r="D18" s="137">
        <f>SUM(B18:C18)</f>
        <v>1012.0279999999999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894.99</v>
      </c>
      <c r="C19" s="138">
        <f>SUM(C17:C18)</f>
        <v>772.05599999999993</v>
      </c>
      <c r="D19" s="138">
        <f>SUM(D17:D18)</f>
        <v>1667.0459999999998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24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175207221</v>
      </c>
      <c r="C26" s="132">
        <v>2291833909</v>
      </c>
      <c r="D26" s="134">
        <f>SUM(B26:C26)</f>
        <v>2467041130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1912605615</v>
      </c>
      <c r="C27" s="133">
        <v>762261155.999964</v>
      </c>
      <c r="D27" s="134">
        <f>SUM(B27:C27)</f>
        <v>2674866770.9999638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2087812836</v>
      </c>
      <c r="C28" s="134">
        <f>SUM(C26:C27)</f>
        <v>3054095064.9999638</v>
      </c>
      <c r="D28" s="134">
        <f>SUM(D26:D27)</f>
        <v>5141907900.9999638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254535457</v>
      </c>
      <c r="C30" s="132">
        <v>3307171386</v>
      </c>
      <c r="D30" s="132">
        <f>SUM(B30:C30)</f>
        <v>3561706843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2811745345</v>
      </c>
      <c r="C31" s="133">
        <v>1255521059.9999638</v>
      </c>
      <c r="D31" s="133">
        <f>SUM(B31:C31)</f>
        <v>4067266404.9999638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3066280802</v>
      </c>
      <c r="C32" s="134">
        <f>SUM(C30:C31)</f>
        <v>4562692445.9999638</v>
      </c>
      <c r="D32" s="134">
        <f>SUM(D30:D31)</f>
        <v>7628973247.9999638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9168</v>
      </c>
      <c r="C38" s="131">
        <v>0.27</v>
      </c>
      <c r="D38" s="130">
        <v>34261</v>
      </c>
      <c r="E38" s="131">
        <v>0.28000000000000003</v>
      </c>
      <c r="F38" s="130">
        <v>24863</v>
      </c>
      <c r="G38" s="142">
        <v>0.73</v>
      </c>
      <c r="H38" s="130">
        <v>89301</v>
      </c>
      <c r="I38" s="131">
        <v>0.72</v>
      </c>
      <c r="J38" s="130">
        <v>34031</v>
      </c>
      <c r="K38" s="118">
        <f>J38/J45</f>
        <v>0.91213916213246138</v>
      </c>
      <c r="L38" s="130">
        <v>123562</v>
      </c>
      <c r="M38" s="119">
        <f>L38/L45</f>
        <v>0.15957794409179846</v>
      </c>
      <c r="N38" s="5"/>
      <c r="O38" s="64"/>
    </row>
    <row r="39" spans="1:15" ht="15.75" x14ac:dyDescent="0.2">
      <c r="A39" s="14" t="s">
        <v>47</v>
      </c>
      <c r="B39" s="130">
        <v>1171</v>
      </c>
      <c r="C39" s="131">
        <v>0.5</v>
      </c>
      <c r="D39" s="130">
        <v>59788</v>
      </c>
      <c r="E39" s="131">
        <v>0.53</v>
      </c>
      <c r="F39" s="130">
        <v>1151</v>
      </c>
      <c r="G39" s="131">
        <v>0.5</v>
      </c>
      <c r="H39" s="130">
        <v>52569</v>
      </c>
      <c r="I39" s="131">
        <v>0.47</v>
      </c>
      <c r="J39" s="130">
        <v>2322</v>
      </c>
      <c r="K39" s="118">
        <f>J39/J45</f>
        <v>6.2236993754858076E-2</v>
      </c>
      <c r="L39" s="130">
        <v>112357</v>
      </c>
      <c r="M39" s="119">
        <f>L39/L45</f>
        <v>0.14510690231885368</v>
      </c>
      <c r="N39" s="5"/>
      <c r="O39" s="64"/>
    </row>
    <row r="40" spans="1:15" ht="15.75" x14ac:dyDescent="0.2">
      <c r="A40" s="14" t="s">
        <v>48</v>
      </c>
      <c r="B40" s="130">
        <v>324</v>
      </c>
      <c r="C40" s="131">
        <v>0.72</v>
      </c>
      <c r="D40" s="130">
        <v>45067</v>
      </c>
      <c r="E40" s="131">
        <v>0.72</v>
      </c>
      <c r="F40" s="130">
        <v>124</v>
      </c>
      <c r="G40" s="131">
        <v>0.28000000000000003</v>
      </c>
      <c r="H40" s="130">
        <v>17162</v>
      </c>
      <c r="I40" s="131">
        <v>0.28000000000000003</v>
      </c>
      <c r="J40" s="130">
        <v>448</v>
      </c>
      <c r="K40" s="118">
        <f>J40/J45</f>
        <v>1.2007826529791739E-2</v>
      </c>
      <c r="L40" s="130">
        <v>62229</v>
      </c>
      <c r="M40" s="119">
        <f>L40/L45</f>
        <v>8.0367555420667564E-2</v>
      </c>
      <c r="N40" s="5"/>
      <c r="O40" s="64"/>
    </row>
    <row r="41" spans="1:15" ht="15.75" x14ac:dyDescent="0.2">
      <c r="A41" s="14" t="s">
        <v>49</v>
      </c>
      <c r="B41" s="130">
        <v>135</v>
      </c>
      <c r="C41" s="131">
        <v>0.84</v>
      </c>
      <c r="D41" s="130">
        <v>33148</v>
      </c>
      <c r="E41" s="131">
        <v>0.84</v>
      </c>
      <c r="F41" s="130">
        <v>26</v>
      </c>
      <c r="G41" s="131">
        <v>0.16</v>
      </c>
      <c r="H41" s="130">
        <v>6372</v>
      </c>
      <c r="I41" s="131">
        <v>0.16</v>
      </c>
      <c r="J41" s="130">
        <v>161</v>
      </c>
      <c r="K41" s="118">
        <f>J41/J45</f>
        <v>4.3153126591439061E-3</v>
      </c>
      <c r="L41" s="130">
        <v>39520</v>
      </c>
      <c r="M41" s="119">
        <f>L41/L45</f>
        <v>5.1039319131350049E-2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29835</v>
      </c>
      <c r="E42" s="131">
        <v>0.89</v>
      </c>
      <c r="F42" s="130">
        <v>11</v>
      </c>
      <c r="G42" s="131">
        <v>0.11</v>
      </c>
      <c r="H42" s="130">
        <v>3762</v>
      </c>
      <c r="I42" s="131">
        <v>0.11</v>
      </c>
      <c r="J42" s="130">
        <v>98</v>
      </c>
      <c r="K42" s="118">
        <f>J42/J45</f>
        <v>2.626712053391943E-3</v>
      </c>
      <c r="L42" s="130">
        <v>33597</v>
      </c>
      <c r="M42" s="119">
        <f>L42/L45</f>
        <v>4.3389878665383796E-2</v>
      </c>
      <c r="N42" s="5"/>
      <c r="O42" s="64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20160</v>
      </c>
      <c r="E43" s="131">
        <v>0.87</v>
      </c>
      <c r="F43" s="130">
        <v>7</v>
      </c>
      <c r="G43" s="131">
        <v>0.13</v>
      </c>
      <c r="H43" s="130">
        <v>3074</v>
      </c>
      <c r="I43" s="131">
        <v>0.13</v>
      </c>
      <c r="J43" s="130">
        <v>52</v>
      </c>
      <c r="K43" s="118">
        <f>J43/J45</f>
        <v>1.3937655793508268E-3</v>
      </c>
      <c r="L43" s="130">
        <v>23234</v>
      </c>
      <c r="M43" s="119">
        <f>L43/L45</f>
        <v>3.0006263681624165E-2</v>
      </c>
      <c r="N43" s="5"/>
      <c r="O43" s="64"/>
    </row>
    <row r="44" spans="1:15" ht="15.75" x14ac:dyDescent="0.2">
      <c r="A44" s="14" t="s">
        <v>52</v>
      </c>
      <c r="B44" s="130">
        <v>179</v>
      </c>
      <c r="C44" s="131">
        <v>0.91</v>
      </c>
      <c r="D44" s="130">
        <v>364643</v>
      </c>
      <c r="E44" s="131">
        <v>0.96</v>
      </c>
      <c r="F44" s="130">
        <v>18</v>
      </c>
      <c r="G44" s="131">
        <v>0.09</v>
      </c>
      <c r="H44" s="130">
        <v>15163</v>
      </c>
      <c r="I44" s="131">
        <v>0.04</v>
      </c>
      <c r="J44" s="130">
        <v>197</v>
      </c>
      <c r="K44" s="118">
        <f>J44/J45</f>
        <v>5.2802272910021713E-3</v>
      </c>
      <c r="L44" s="130">
        <v>379806</v>
      </c>
      <c r="M44" s="119">
        <f>L44/L45</f>
        <v>0.49051213669032229</v>
      </c>
      <c r="N44" s="5"/>
      <c r="O44" s="64"/>
    </row>
    <row r="45" spans="1:15" ht="15.75" x14ac:dyDescent="0.25">
      <c r="A45" s="14" t="s">
        <v>4</v>
      </c>
      <c r="B45" s="135">
        <v>11109</v>
      </c>
      <c r="C45" s="131">
        <v>0.3</v>
      </c>
      <c r="D45" s="135">
        <v>586902</v>
      </c>
      <c r="E45" s="131">
        <v>0.76</v>
      </c>
      <c r="F45" s="135">
        <v>26200</v>
      </c>
      <c r="G45" s="131">
        <v>0.7</v>
      </c>
      <c r="H45" s="135">
        <v>187403</v>
      </c>
      <c r="I45" s="131">
        <v>0.24</v>
      </c>
      <c r="J45" s="135">
        <v>37309</v>
      </c>
      <c r="K45" s="118">
        <f>J45/J45</f>
        <v>1</v>
      </c>
      <c r="L45" s="135">
        <v>774305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L38" sqref="L38:L45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2851562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26641</v>
      </c>
      <c r="C7" s="132">
        <v>11325</v>
      </c>
      <c r="D7" s="132">
        <f>SUM(B7:C7)</f>
        <v>37966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272494</v>
      </c>
      <c r="C8" s="133">
        <v>25955</v>
      </c>
      <c r="D8" s="133">
        <f>SUM(B8:C8)</f>
        <v>298449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299135</v>
      </c>
      <c r="C9" s="134">
        <f>SUM(C7:C8)</f>
        <v>37280</v>
      </c>
      <c r="D9" s="134">
        <f>SUM(D7:D8)</f>
        <v>336415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24117126</v>
      </c>
      <c r="C12" s="132">
        <v>317886783</v>
      </c>
      <c r="D12" s="132">
        <f>SUM(B12:C12)</f>
        <v>342003909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278288607</v>
      </c>
      <c r="C13" s="133">
        <v>85817398</v>
      </c>
      <c r="D13" s="133">
        <f>SUM(B13:C13)</f>
        <v>364106005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302405733</v>
      </c>
      <c r="C14" s="134">
        <f>SUM(C12:C13)</f>
        <v>403704181</v>
      </c>
      <c r="D14" s="134">
        <f>SUM(D12:D13)</f>
        <v>706109914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74.676000000000002</v>
      </c>
      <c r="C17" s="136">
        <v>580.34199999999998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819.25900000000001</v>
      </c>
      <c r="C18" s="137">
        <v>192.76900000000001</v>
      </c>
      <c r="D18" s="137">
        <f>SUM(B18:C18)</f>
        <v>1012.028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893.93500000000006</v>
      </c>
      <c r="C19" s="138">
        <f>SUM(C17:C18)</f>
        <v>773.11099999999999</v>
      </c>
      <c r="D19" s="138">
        <f>SUM(D17:D18)</f>
        <v>1667.046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25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125751754</v>
      </c>
      <c r="C26" s="132">
        <v>1654369318</v>
      </c>
      <c r="D26" s="134">
        <f>SUM(B26:C26)</f>
        <v>1780121072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1401413622</v>
      </c>
      <c r="C27" s="133">
        <v>595053339.999964</v>
      </c>
      <c r="D27" s="134">
        <f>SUM(B27:C27)</f>
        <v>1996466961.999964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1527165376</v>
      </c>
      <c r="C28" s="134">
        <f>SUM(C26:C27)</f>
        <v>2249422657.9999638</v>
      </c>
      <c r="D28" s="134">
        <f>SUM(D26:D27)</f>
        <v>3776588033.9999638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237751807</v>
      </c>
      <c r="C30" s="132">
        <v>2963951913</v>
      </c>
      <c r="D30" s="132">
        <f>SUM(B30:C30)</f>
        <v>3201703720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2638834802</v>
      </c>
      <c r="C31" s="133">
        <v>1245103227.9999638</v>
      </c>
      <c r="D31" s="133">
        <f>SUM(B31:C31)</f>
        <v>3883938029.9999638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2876586609</v>
      </c>
      <c r="C32" s="134">
        <f>SUM(C30:C31)</f>
        <v>4209055140.9999638</v>
      </c>
      <c r="D32" s="134">
        <f>SUM(D30:D31)</f>
        <v>7085641749.9999638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9200</v>
      </c>
      <c r="C38" s="131">
        <v>0.27</v>
      </c>
      <c r="D38" s="130">
        <v>34221</v>
      </c>
      <c r="E38" s="131">
        <v>0.28000000000000003</v>
      </c>
      <c r="F38" s="130">
        <v>24762</v>
      </c>
      <c r="G38" s="142">
        <v>0.73</v>
      </c>
      <c r="H38" s="130">
        <v>88549</v>
      </c>
      <c r="I38" s="131">
        <v>0.72</v>
      </c>
      <c r="J38" s="130">
        <v>33962</v>
      </c>
      <c r="K38" s="118">
        <f>J38/J45</f>
        <v>0.91190290792900675</v>
      </c>
      <c r="L38" s="130">
        <v>122770</v>
      </c>
      <c r="M38" s="119">
        <f>L38/L45</f>
        <v>0.15850637085352265</v>
      </c>
      <c r="N38" s="3"/>
      <c r="O38" s="2"/>
    </row>
    <row r="39" spans="1:15" ht="15.75" x14ac:dyDescent="0.2">
      <c r="A39" s="14" t="s">
        <v>47</v>
      </c>
      <c r="B39" s="130">
        <v>1154</v>
      </c>
      <c r="C39" s="131">
        <v>0.5</v>
      </c>
      <c r="D39" s="130">
        <v>59203</v>
      </c>
      <c r="E39" s="131">
        <v>0.53</v>
      </c>
      <c r="F39" s="130">
        <v>1168</v>
      </c>
      <c r="G39" s="131">
        <v>0.5</v>
      </c>
      <c r="H39" s="130">
        <v>53154</v>
      </c>
      <c r="I39" s="131">
        <v>0.47</v>
      </c>
      <c r="J39" s="130">
        <v>2322</v>
      </c>
      <c r="K39" s="118">
        <f>J39/J45</f>
        <v>6.2347286738447492E-2</v>
      </c>
      <c r="L39" s="130">
        <v>112357</v>
      </c>
      <c r="M39" s="119">
        <f>L39/L45</f>
        <v>0.14506231416461063</v>
      </c>
      <c r="N39" s="3"/>
      <c r="O39" s="2"/>
    </row>
    <row r="40" spans="1:15" ht="15.75" x14ac:dyDescent="0.2">
      <c r="A40" s="14" t="s">
        <v>48</v>
      </c>
      <c r="B40" s="130">
        <v>324</v>
      </c>
      <c r="C40" s="131">
        <v>0.72</v>
      </c>
      <c r="D40" s="130">
        <v>45050</v>
      </c>
      <c r="E40" s="131">
        <v>0.72</v>
      </c>
      <c r="F40" s="130">
        <v>126</v>
      </c>
      <c r="G40" s="131">
        <v>0.28000000000000003</v>
      </c>
      <c r="H40" s="130">
        <v>17474</v>
      </c>
      <c r="I40" s="131">
        <v>0.28000000000000003</v>
      </c>
      <c r="J40" s="130">
        <v>450</v>
      </c>
      <c r="K40" s="118">
        <f>J40/J45</f>
        <v>1.2082807507451065E-2</v>
      </c>
      <c r="L40" s="130">
        <v>62524</v>
      </c>
      <c r="M40" s="119">
        <f>L40/L45</f>
        <v>8.072372999304106E-2</v>
      </c>
      <c r="N40" s="3"/>
      <c r="O40" s="2"/>
    </row>
    <row r="41" spans="1:15" ht="15.75" x14ac:dyDescent="0.2">
      <c r="A41" s="14" t="s">
        <v>49</v>
      </c>
      <c r="B41" s="130">
        <v>135</v>
      </c>
      <c r="C41" s="131">
        <v>0.84</v>
      </c>
      <c r="D41" s="130">
        <v>33148</v>
      </c>
      <c r="E41" s="131">
        <v>0.84</v>
      </c>
      <c r="F41" s="130">
        <v>26</v>
      </c>
      <c r="G41" s="131">
        <v>0.16</v>
      </c>
      <c r="H41" s="130">
        <v>6372</v>
      </c>
      <c r="I41" s="131">
        <v>0.16</v>
      </c>
      <c r="J41" s="130">
        <v>161</v>
      </c>
      <c r="K41" s="118">
        <f>J41/J45</f>
        <v>4.322960019332492E-3</v>
      </c>
      <c r="L41" s="130">
        <v>39520</v>
      </c>
      <c r="M41" s="119">
        <f>L41/L45</f>
        <v>5.1023635873024477E-2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29835</v>
      </c>
      <c r="E42" s="131">
        <v>0.89</v>
      </c>
      <c r="F42" s="130">
        <v>11</v>
      </c>
      <c r="G42" s="131">
        <v>0.11</v>
      </c>
      <c r="H42" s="130">
        <v>3762</v>
      </c>
      <c r="I42" s="131">
        <v>0.11</v>
      </c>
      <c r="J42" s="130">
        <v>98</v>
      </c>
      <c r="K42" s="118">
        <f>J42/J45</f>
        <v>2.6313669682893428E-3</v>
      </c>
      <c r="L42" s="130">
        <v>33597</v>
      </c>
      <c r="M42" s="119">
        <f>L42/L45</f>
        <v>4.3376545911589154E-2</v>
      </c>
      <c r="N42" s="3"/>
      <c r="O42" s="2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20210</v>
      </c>
      <c r="E43" s="131">
        <v>0.87</v>
      </c>
      <c r="F43" s="130">
        <v>7</v>
      </c>
      <c r="G43" s="131">
        <v>0.13</v>
      </c>
      <c r="H43" s="130">
        <v>3025</v>
      </c>
      <c r="I43" s="131">
        <v>0.13</v>
      </c>
      <c r="J43" s="130">
        <v>52</v>
      </c>
      <c r="K43" s="118">
        <f>J43/J45</f>
        <v>1.3962355341943452E-3</v>
      </c>
      <c r="L43" s="130">
        <v>23235</v>
      </c>
      <c r="M43" s="119">
        <f>L43/L45</f>
        <v>2.9998334501764267E-2</v>
      </c>
      <c r="N43" s="3"/>
      <c r="O43" s="2"/>
    </row>
    <row r="44" spans="1:15" ht="15.75" x14ac:dyDescent="0.2">
      <c r="A44" s="14" t="s">
        <v>52</v>
      </c>
      <c r="B44" s="130">
        <v>182</v>
      </c>
      <c r="C44" s="131">
        <v>0.92</v>
      </c>
      <c r="D44" s="130">
        <v>368347</v>
      </c>
      <c r="E44" s="131">
        <v>0.97</v>
      </c>
      <c r="F44" s="130">
        <v>16</v>
      </c>
      <c r="G44" s="131">
        <v>0.08</v>
      </c>
      <c r="H44" s="130">
        <v>12193</v>
      </c>
      <c r="I44" s="131">
        <v>0.03</v>
      </c>
      <c r="J44" s="130">
        <v>198</v>
      </c>
      <c r="K44" s="118">
        <f>J44/J45</f>
        <v>5.3164353032784687E-3</v>
      </c>
      <c r="L44" s="130">
        <v>380540</v>
      </c>
      <c r="M44" s="119">
        <f>L44/L45</f>
        <v>0.49130906870244778</v>
      </c>
      <c r="N44" s="3"/>
      <c r="O44" s="2"/>
    </row>
    <row r="45" spans="1:15" ht="15.75" x14ac:dyDescent="0.25">
      <c r="A45" s="14" t="s">
        <v>4</v>
      </c>
      <c r="B45" s="135">
        <v>11127</v>
      </c>
      <c r="C45" s="131">
        <v>0.3</v>
      </c>
      <c r="D45" s="135">
        <v>590014</v>
      </c>
      <c r="E45" s="131">
        <v>0.76</v>
      </c>
      <c r="F45" s="135">
        <v>26116</v>
      </c>
      <c r="G45" s="131">
        <v>0.7</v>
      </c>
      <c r="H45" s="135">
        <v>184529</v>
      </c>
      <c r="I45" s="131">
        <v>0.24</v>
      </c>
      <c r="J45" s="135">
        <v>37243</v>
      </c>
      <c r="K45" s="118">
        <f>J45/J45</f>
        <v>1</v>
      </c>
      <c r="L45" s="135">
        <v>774543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6" workbookViewId="0">
      <selection activeCell="G12" sqref="G12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-491</v>
      </c>
      <c r="C7" s="84">
        <f>'Current Month '!C7-'Previous Month '!C7</f>
        <v>-16</v>
      </c>
      <c r="D7" s="84">
        <f>'Current Month '!D7-'Previous Month '!D7</f>
        <v>-507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669</v>
      </c>
      <c r="C8" s="84">
        <f>'Current Month '!C8-'Previous Month '!C8</f>
        <v>84</v>
      </c>
      <c r="D8" s="84">
        <f>'Current Month '!D8-'Previous Month '!D8</f>
        <v>753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178</v>
      </c>
      <c r="C9" s="84">
        <f>'Current Month '!C9-'Previous Month '!C9</f>
        <v>68</v>
      </c>
      <c r="D9" s="84">
        <f>'Current Month '!D9-'Previous Month '!D9</f>
        <v>246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6444370</v>
      </c>
      <c r="C12" s="84">
        <f>'Current Month '!C12-'Previous Month '!C12</f>
        <v>26931843</v>
      </c>
      <c r="D12" s="84">
        <f>'Current Month '!D12-'Previous Month '!D12</f>
        <v>33376213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31737507</v>
      </c>
      <c r="C13" s="84">
        <f>'Current Month '!C13-'Previous Month '!C13</f>
        <v>3407743</v>
      </c>
      <c r="D13" s="84">
        <f>'Current Month '!D13-'Previous Month '!D13</f>
        <v>35145250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38181877</v>
      </c>
      <c r="C14" s="84">
        <f>'Current Month '!C14-'Previous Month '!C14</f>
        <v>30339586</v>
      </c>
      <c r="D14" s="84">
        <f>'Current Month '!D14-'Previous Month '!D14</f>
        <v>68521463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-1.6929999999999978</v>
      </c>
      <c r="C17" s="84">
        <f>'Current Month '!C17-'Previous Month '!C17</f>
        <v>1.6929999999999836</v>
      </c>
      <c r="D17" s="84">
        <f>'Current Month '!D17-'Previous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2.7479999999999336</v>
      </c>
      <c r="C18" s="84">
        <f>'Current Month '!C18-'Previous Month '!C18</f>
        <v>-2.7480000000000189</v>
      </c>
      <c r="D18" s="84">
        <f>'Current Month '!D18-'Previous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1.05499999999995</v>
      </c>
      <c r="C19" s="84">
        <f>'Current Month '!C19-'Previous Month '!C19</f>
        <v>-1.0550000000000637</v>
      </c>
      <c r="D19" s="84">
        <f>'Current Month '!D19-'Previous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49455467</v>
      </c>
      <c r="C26" s="84">
        <f>'Current Month '!C26-'Previous Month '!C26</f>
        <v>637464591</v>
      </c>
      <c r="D26" s="84">
        <f>'Current Month '!D26-'Previous Month '!D26</f>
        <v>686920058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511191993</v>
      </c>
      <c r="C27" s="84">
        <f>'Current Month '!C27-'Previous Month '!C27</f>
        <v>167207816</v>
      </c>
      <c r="D27" s="84">
        <f>'Current Month '!D27-'Previous Month '!D27</f>
        <v>678399808.99999976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560647460</v>
      </c>
      <c r="C28" s="84">
        <f>'Current Month '!C28-'Previous Month '!C28</f>
        <v>804672407</v>
      </c>
      <c r="D28" s="84">
        <f>'Current Month '!D28-'Previous Month '!D28</f>
        <v>1365319867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16783650</v>
      </c>
      <c r="C30" s="84">
        <f>'Current Month '!C30-'Previous Month '!C30</f>
        <v>343219473</v>
      </c>
      <c r="D30" s="84">
        <f>'Current Month '!D30-'Previous Month '!D30</f>
        <v>360003123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172910543</v>
      </c>
      <c r="C31" s="84">
        <f>'Current Month '!C31-'Previous Month '!C31</f>
        <v>10417832</v>
      </c>
      <c r="D31" s="84">
        <f>'Current Month '!D31-'Previous Month '!D31</f>
        <v>183328375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189694193</v>
      </c>
      <c r="C32" s="84">
        <f>'Current Month '!C32-'Previous Month '!C32</f>
        <v>353637305</v>
      </c>
      <c r="D32" s="84">
        <f>'Current Month '!D32-'Previous Month '!D32</f>
        <v>543331498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G11" sqref="G11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-1.8430239105138697E-2</v>
      </c>
      <c r="C7" s="108">
        <f>Difference!C7/'Previous Month '!C7</f>
        <v>-1.41280353200883E-3</v>
      </c>
      <c r="D7" s="108">
        <f>Difference!D7/'Previous Month '!D7</f>
        <v>-1.3354053626929359E-2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2.455099928805772E-3</v>
      </c>
      <c r="C8" s="108">
        <f>Difference!C8/'Previous Month '!C8</f>
        <v>3.2363706414948951E-3</v>
      </c>
      <c r="D8" s="108">
        <f>Difference!D8/'Previous Month '!D8</f>
        <v>2.5230441381944653E-3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5.9504905811757233E-4</v>
      </c>
      <c r="C9" s="108">
        <f>Difference!C9/'Previous Month '!C9</f>
        <v>1.8240343347639485E-3</v>
      </c>
      <c r="D9" s="108">
        <f>Difference!D9/'Previous Month '!D9</f>
        <v>7.3123968907450618E-4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0.26721135843466587</v>
      </c>
      <c r="C12" s="108">
        <f>Difference!C12/'Previous Month '!C12</f>
        <v>8.4721493438121326E-2</v>
      </c>
      <c r="D12" s="108">
        <f>Difference!D12/'Previous Month '!D12</f>
        <v>9.7590150643570572E-2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0.11404529758561047</v>
      </c>
      <c r="C13" s="108">
        <f>Difference!C13/'Previous Month '!C13</f>
        <v>3.9709232386654275E-2</v>
      </c>
      <c r="D13" s="108">
        <f>Difference!D13/'Previous Month '!D13</f>
        <v>9.6524774426612378E-2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0.12626042707993237</v>
      </c>
      <c r="C14" s="108">
        <f>Difference!C14/'Previous Month '!C14</f>
        <v>7.5153014082853895E-2</v>
      </c>
      <c r="D14" s="108">
        <f>Difference!D14/'Previous Month '!D14</f>
        <v>9.7040788751763654E-2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-2.26712732337029E-2</v>
      </c>
      <c r="C17" s="108">
        <f>Difference!C17/'Previous Month '!C17</f>
        <v>2.917245348432448E-3</v>
      </c>
      <c r="D17" s="108">
        <f>Difference!D17/'Previous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3.3542506093920646E-3</v>
      </c>
      <c r="C18" s="108">
        <f>Difference!C18/'Previous Month '!C18</f>
        <v>-1.4255404136557324E-2</v>
      </c>
      <c r="D18" s="108">
        <f>Difference!D18/'Previous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1.1801752923869743E-3</v>
      </c>
      <c r="C19" s="108">
        <f>Difference!C19/'Previous Month '!C19</f>
        <v>-1.3646164651648517E-3</v>
      </c>
      <c r="D19" s="108">
        <f>Difference!D19/'Previous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-0.04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0.39327854623801112</v>
      </c>
      <c r="C26" s="108">
        <f>Difference!C26/'Previous Month '!C26</f>
        <v>0.3853218166368339</v>
      </c>
      <c r="D26" s="108">
        <f>Difference!D26/'Previous Month '!D26</f>
        <v>0.38588389790152433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0.36476881983668918</v>
      </c>
      <c r="C27" s="108">
        <f>Difference!C27/'Previous Month '!C27</f>
        <v>0.28099634899958736</v>
      </c>
      <c r="D27" s="108">
        <f>Difference!D27/'Previous Month '!D27</f>
        <v>0.33980016795289797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0.3671164032466907</v>
      </c>
      <c r="C28" s="108">
        <f>Difference!C28/'Previous Month '!C28</f>
        <v>0.35772397158809671</v>
      </c>
      <c r="D28" s="108">
        <f>Difference!D28/'Previous Month '!D28</f>
        <v>0.36152205501586704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7.0593154314070053E-2</v>
      </c>
      <c r="C30" s="108">
        <f>Difference!C30/'Previous Month '!C30</f>
        <v>0.11579792219118908</v>
      </c>
      <c r="D30" s="108">
        <f>Difference!D30/'Previous Month '!D30</f>
        <v>0.11244111088455118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6.5525338254956059E-2</v>
      </c>
      <c r="C31" s="108">
        <f>Difference!C31/'Previous Month '!C31</f>
        <v>8.367042800727767E-3</v>
      </c>
      <c r="D31" s="108">
        <f>Difference!D31/'Previous Month '!D31</f>
        <v>4.7201673555023665E-2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6.5944196641429892E-2</v>
      </c>
      <c r="C32" s="108">
        <f>Difference!C32/'Previous Month '!C32</f>
        <v>8.4018216239377858E-2</v>
      </c>
      <c r="D32" s="108">
        <f>Difference!D32/'Previous Month '!D32</f>
        <v>7.6680633479670746E-2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G13" sqref="G13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8.7366736493236175E-2</v>
      </c>
      <c r="C7" s="110">
        <f>'Current Month '!C7/'Current Month '!C9</f>
        <v>0.30280068544500377</v>
      </c>
      <c r="D7" s="110">
        <f>'Current Month '!D7/'Current Month '!D9</f>
        <v>0.11126622923356136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0.91263326350676377</v>
      </c>
      <c r="C8" s="110">
        <f>'Current Month '!C8/'Current Month '!C9</f>
        <v>0.69719931455499629</v>
      </c>
      <c r="D8" s="110">
        <f>'Current Month '!D8/'Current Month '!D9</f>
        <v>0.88873377076643867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8.9731672857976244E-2</v>
      </c>
      <c r="C12" s="110">
        <f>'Current Month '!C12/'Current Month '!C14</f>
        <v>0.79443284805884562</v>
      </c>
      <c r="D12" s="110">
        <f>'Current Month '!D12/'Current Month '!D14</f>
        <v>0.48459194030298103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0.91026832714202377</v>
      </c>
      <c r="C13" s="112">
        <f>'Current Month '!C13/'Current Month '!C14</f>
        <v>0.20556715194115435</v>
      </c>
      <c r="D13" s="112">
        <f>'Current Month '!D13/'Current Month '!D14</f>
        <v>0.51540805969701897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8.154616252695561E-2</v>
      </c>
      <c r="C17" s="110">
        <f>'Current Month '!C17/'Current Month '!C19</f>
        <v>0.75387666179655366</v>
      </c>
      <c r="D17" s="110">
        <f>'Current Month '!D17/'Current Month '!D19</f>
        <v>0.39292137109593861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0.91845383747304432</v>
      </c>
      <c r="C18" s="112">
        <f>'Current Month '!C18/'Current Month '!C19</f>
        <v>0.2461233382034464</v>
      </c>
      <c r="D18" s="112">
        <f>'Current Month '!D18/'Current Month '!D19</f>
        <v>0.60707862890406139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25</v>
      </c>
      <c r="C22" s="113">
        <f>'Previous Month '!C22</f>
        <v>41</v>
      </c>
      <c r="D22" s="113">
        <f>'Previous Month '!D22</f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8.3919026638267114E-2</v>
      </c>
      <c r="C26" s="110">
        <f>'Current Month '!C26/'Current Month '!C28</f>
        <v>0.75041341550382523</v>
      </c>
      <c r="D26" s="110">
        <f>'Current Month '!D26/'Current Month '!D28</f>
        <v>0.47979099927484631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0.91608097336173289</v>
      </c>
      <c r="C27" s="112">
        <f>'Current Month '!C27/'Current Month '!C28</f>
        <v>0.24958658449617482</v>
      </c>
      <c r="D27" s="112">
        <f>'Current Month '!D27/'Current Month '!D28</f>
        <v>0.52020900072515375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8.301113741245672E-2</v>
      </c>
      <c r="C30" s="110">
        <f>'Current Month '!C30/'Current Month '!C32</f>
        <v>0.72482890861937055</v>
      </c>
      <c r="D30" s="110">
        <f>'Current Month '!D30/'Current Month '!D32</f>
        <v>0.46686581892704221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0.91698886258754331</v>
      </c>
      <c r="C31" s="110">
        <f>'Current Month '!C31/'Current Month '!C32</f>
        <v>0.27517109138062945</v>
      </c>
      <c r="D31" s="110">
        <f>'Current Month '!D31/'Current Month '!D32</f>
        <v>0.53313418107295785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2024-01-29T14:57:33Z</dcterms:modified>
</cp:coreProperties>
</file>