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3\Differences\"/>
    </mc:Choice>
  </mc:AlternateContent>
  <xr:revisionPtr revIDLastSave="0" documentId="13_ncr:1_{B334A287-25F9-448E-929B-4B4AF6C6249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C28" i="2"/>
  <c r="B28" i="2"/>
  <c r="D27" i="2"/>
  <c r="D28" i="2" s="1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32" i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<sst xmlns="http://schemas.openxmlformats.org/spreadsheetml/2006/main" count="268" uniqueCount="72">
  <si>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</si>
  <si>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</si>
  <si>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</si>
  <si>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</si>
  <si>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</si>
  <si>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</si>
  <si>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</si>
  <si>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</si>
  <si>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</si>
  <si>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</si>
  <si>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</si>
  <si>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</si>
  <si>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</si>
  <si>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</si>
  <si>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</si>
  <si>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</si>
  <si>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</si>
  <si>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</si>
  <si>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</si>
  <si>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</si>
  <si>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</si>
  <si>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</si>
  <si>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</si>
  <si>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</si>
  <si>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</si>
  <si>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</si>
  <si>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</si>
  <si>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</si>
  <si>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</si>
  <si>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</si>
  <si>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</si>
  <si>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</si>
  <si>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</si>
  <si>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</si>
  <si>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</si>
  <si>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</si>
  <si>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</si>
  <si>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</si>
  <si>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</si>
  <si>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</si>
  <si>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</si>
  <si>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</si>
  <si>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</si>
  <si>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</si>
  <si>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</si>
  <si>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</si>
  <si>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</si>
  <si>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</si>
  <si>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</si>
  <si>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</si>
  <si>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</si>
  <si>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</si>
  <si>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</si>
  <si>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</si>
  <si>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</si>
  <si>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</si>
  <si>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</si>
  <si>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</si>
  <si>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</si>
  <si>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</si>
  <si>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</si>
  <si>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</si>
  <si>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</si>
  <si>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</si>
  <si>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</si>
  <si>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</si>
  <si>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</si>
  <si>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</si>
  <si>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</si>
  <si>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Fuel Resource Mix as reported for the Period June 2021 to May 2022</t>
  </si>
  <si>
    <t>(As of March 31, 2023) March 2023 REPORT</t>
  </si>
  <si>
    <t>(As of April 28, 2023) April 2023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</si>
</sst>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23" workbookViewId="0">
      <selection activeCell="N51" sqref="N51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26316</v>
      </c>
      <c r="C7" s="132">
        <v>10499</v>
      </c>
      <c r="D7" s="132">
        <f>SUM(B7:C7)</f>
        <v>36815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272561</v>
      </c>
      <c r="C8" s="133">
        <v>26704</v>
      </c>
      <c r="D8" s="133">
        <f>SUM(B8:C8)</f>
        <v>299265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298877</v>
      </c>
      <c r="C9" s="134">
        <f>SUM(C7:C8)</f>
        <v>37203</v>
      </c>
      <c r="D9" s="134">
        <f>SUM(D7:D8)</f>
        <v>336080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16511885</v>
      </c>
      <c r="C12" s="132">
        <v>254510332</v>
      </c>
      <c r="D12" s="132">
        <f>SUM(B12:C12)</f>
        <v>271022217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193861826</v>
      </c>
      <c r="C13" s="133">
        <v>82252558</v>
      </c>
      <c r="D13" s="133">
        <f>SUM(B13:C13)</f>
        <v>276114384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210373711</v>
      </c>
      <c r="C14" s="134">
        <f>SUM(C12:C13)</f>
        <v>336762890</v>
      </c>
      <c r="D14" s="134">
        <f>SUM(D12:D13)</f>
        <v>547136601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71.147999999999996</v>
      </c>
      <c r="C17" s="136">
        <v>552.096</v>
      </c>
      <c r="D17" s="136">
        <f>SUM(B17:C17)</f>
        <v>623.24400000000003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814.24099999999999</v>
      </c>
      <c r="C18" s="137">
        <v>217.14099999999999</v>
      </c>
      <c r="D18" s="137">
        <f>SUM(B18:C18)</f>
        <v>1031.3820000000001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885.38900000000001</v>
      </c>
      <c r="C19" s="138">
        <f>SUM(C17:C18)</f>
        <v>769.23699999999997</v>
      </c>
      <c r="D19" s="138">
        <f>SUM(D17:D18)</f>
        <v>1654.6260000000002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85401272</v>
      </c>
      <c r="C26" s="132">
        <v>1068332549</v>
      </c>
      <c r="D26" s="134">
        <f>SUM(B26:C26)</f>
        <v>1153733821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958622505</v>
      </c>
      <c r="C27" s="133">
        <v>381884659</v>
      </c>
      <c r="D27" s="134">
        <f>SUM(B27:C27)</f>
        <v>1340507164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1044023777</v>
      </c>
      <c r="C28" s="134">
        <f>SUM(C26:C27)</f>
        <v>1450217208</v>
      </c>
      <c r="D28" s="134">
        <f>SUM(D26:D27)</f>
        <v>2494240985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262735282</v>
      </c>
      <c r="C30" s="132">
        <v>3159467129</v>
      </c>
      <c r="D30" s="132">
        <f>SUM(B30:C30)</f>
        <v>3422202411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2893493367</v>
      </c>
      <c r="C31" s="133">
        <v>1407503967</v>
      </c>
      <c r="D31" s="133">
        <f>SUM(B31:C31)</f>
        <v>4300997334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3156228649</v>
      </c>
      <c r="C32" s="134">
        <f>SUM(C30:C31)</f>
        <v>4566971096</v>
      </c>
      <c r="D32" s="134">
        <f>SUM(D30:D31)</f>
        <v>7723199745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8539</v>
      </c>
      <c r="C38" s="131">
        <v>0.25</v>
      </c>
      <c r="D38" s="130">
        <v>30833</v>
      </c>
      <c r="E38" s="131">
        <v>0.24</v>
      </c>
      <c r="F38" s="130">
        <v>25273</v>
      </c>
      <c r="G38" s="142">
        <v>0.75</v>
      </c>
      <c r="H38" s="130">
        <v>95380</v>
      </c>
      <c r="I38" s="131">
        <v>0.76</v>
      </c>
      <c r="J38" s="130">
        <v>33812</v>
      </c>
      <c r="K38" s="118">
        <f>J38/J45</f>
        <v>0.91115362849982484</v>
      </c>
      <c r="L38" s="130">
        <v>126213</v>
      </c>
      <c r="M38" s="119">
        <f>L38/L45</f>
        <v>0.16367767378586889</v>
      </c>
      <c r="N38" s="5"/>
      <c r="O38" s="64"/>
    </row>
    <row r="39" spans="1:15" ht="15.75" x14ac:dyDescent="0.2">
      <c r="A39" s="14" t="s">
        <v>47</v>
      </c>
      <c r="B39" s="130">
        <v>1010</v>
      </c>
      <c r="C39" s="131">
        <v>0.44</v>
      </c>
      <c r="D39" s="130">
        <v>51653</v>
      </c>
      <c r="E39" s="131">
        <v>0.47</v>
      </c>
      <c r="F39" s="130">
        <v>1287</v>
      </c>
      <c r="G39" s="131">
        <v>0.56000000000000005</v>
      </c>
      <c r="H39" s="130">
        <v>58936</v>
      </c>
      <c r="I39" s="131">
        <v>0.53</v>
      </c>
      <c r="J39" s="130">
        <v>2297</v>
      </c>
      <c r="K39" s="118">
        <f>J39/J45</f>
        <v>6.1898730766121429E-2</v>
      </c>
      <c r="L39" s="130">
        <v>110589</v>
      </c>
      <c r="M39" s="119">
        <f>L39/L45</f>
        <v>0.14341589429223181</v>
      </c>
      <c r="N39" s="5"/>
      <c r="O39" s="64"/>
    </row>
    <row r="40" spans="1:15" ht="15.75" x14ac:dyDescent="0.2">
      <c r="A40" s="14" t="s">
        <v>48</v>
      </c>
      <c r="B40" s="130">
        <v>322</v>
      </c>
      <c r="C40" s="131">
        <v>0.67</v>
      </c>
      <c r="D40" s="130">
        <v>45062</v>
      </c>
      <c r="E40" s="131">
        <v>0.68</v>
      </c>
      <c r="F40" s="130">
        <v>156</v>
      </c>
      <c r="G40" s="131">
        <v>0.33</v>
      </c>
      <c r="H40" s="130">
        <v>20828</v>
      </c>
      <c r="I40" s="131">
        <v>0.32</v>
      </c>
      <c r="J40" s="130">
        <v>478</v>
      </c>
      <c r="K40" s="118">
        <f>J40/J45</f>
        <v>1.2880972270877684E-2</v>
      </c>
      <c r="L40" s="130">
        <v>65890</v>
      </c>
      <c r="M40" s="119">
        <f>L40/L45</f>
        <v>8.5448582362758999E-2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4.5002560025869734E-3</v>
      </c>
      <c r="L41" s="130">
        <v>40879</v>
      </c>
      <c r="M41" s="119">
        <f>L41/L45</f>
        <v>5.3013395028186749E-2</v>
      </c>
      <c r="N41" s="5"/>
      <c r="O41" s="64"/>
    </row>
    <row r="42" spans="1:15" ht="15.75" x14ac:dyDescent="0.2">
      <c r="A42" s="14" t="s">
        <v>50</v>
      </c>
      <c r="B42" s="130">
        <v>93</v>
      </c>
      <c r="C42" s="131">
        <v>0.89</v>
      </c>
      <c r="D42" s="130">
        <v>32826</v>
      </c>
      <c r="E42" s="131">
        <v>0.89</v>
      </c>
      <c r="F42" s="130">
        <v>12</v>
      </c>
      <c r="G42" s="131">
        <v>0.11</v>
      </c>
      <c r="H42" s="130">
        <v>4138</v>
      </c>
      <c r="I42" s="131">
        <v>0.11</v>
      </c>
      <c r="J42" s="130">
        <v>105</v>
      </c>
      <c r="K42" s="118">
        <f>J42/J45</f>
        <v>2.8295022770756422E-3</v>
      </c>
      <c r="L42" s="130">
        <v>36964</v>
      </c>
      <c r="M42" s="119">
        <f>L42/L45</f>
        <v>4.79362786228111E-2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1.428224958904848E-3</v>
      </c>
      <c r="L43" s="130">
        <v>23811</v>
      </c>
      <c r="M43" s="119">
        <f>L43/L45</f>
        <v>3.0878983072388139E-2</v>
      </c>
      <c r="N43" s="5"/>
      <c r="O43" s="64"/>
    </row>
    <row r="44" spans="1:15" ht="15.75" x14ac:dyDescent="0.2">
      <c r="A44" s="14" t="s">
        <v>52</v>
      </c>
      <c r="B44" s="130">
        <v>173</v>
      </c>
      <c r="C44" s="131">
        <v>0.88</v>
      </c>
      <c r="D44" s="130">
        <v>346886</v>
      </c>
      <c r="E44" s="131">
        <v>0.95</v>
      </c>
      <c r="F44" s="130">
        <v>24</v>
      </c>
      <c r="G44" s="131">
        <v>0.12</v>
      </c>
      <c r="H44" s="130">
        <v>19875</v>
      </c>
      <c r="I44" s="131">
        <v>0.05</v>
      </c>
      <c r="J44" s="130">
        <v>197</v>
      </c>
      <c r="K44" s="118">
        <f>J44/J45</f>
        <v>5.3086852246085857E-3</v>
      </c>
      <c r="L44" s="130">
        <v>366761</v>
      </c>
      <c r="M44" s="119">
        <f>L44/L45</f>
        <v>0.47562919283575433</v>
      </c>
      <c r="N44" s="5"/>
      <c r="O44" s="64"/>
    </row>
    <row r="45" spans="1:15" ht="15.75" x14ac:dyDescent="0.25">
      <c r="A45" s="14" t="s">
        <v>4</v>
      </c>
      <c r="B45" s="135">
        <v>10307</v>
      </c>
      <c r="C45" s="131">
        <v>0.28000000000000003</v>
      </c>
      <c r="D45" s="135">
        <v>558558</v>
      </c>
      <c r="E45" s="131">
        <v>0.72</v>
      </c>
      <c r="F45" s="135">
        <v>26802</v>
      </c>
      <c r="G45" s="131">
        <v>0.72</v>
      </c>
      <c r="H45" s="135">
        <v>212549</v>
      </c>
      <c r="I45" s="131">
        <v>0.28000000000000003</v>
      </c>
      <c r="J45" s="135">
        <v>37109</v>
      </c>
      <c r="K45" s="118">
        <f>J45/J45</f>
        <v>1</v>
      </c>
      <c r="L45" s="135">
        <v>771107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F53" sqref="F53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26168</v>
      </c>
      <c r="C7" s="132">
        <v>10494</v>
      </c>
      <c r="D7" s="132">
        <f>SUM(B7:C7)</f>
        <v>36662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272395</v>
      </c>
      <c r="C8" s="133">
        <v>26701</v>
      </c>
      <c r="D8" s="133">
        <f>SUM(B8:C8)</f>
        <v>299096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298563</v>
      </c>
      <c r="C9" s="134">
        <f>SUM(C7:C8)</f>
        <v>37195</v>
      </c>
      <c r="D9" s="134">
        <f>SUM(D7:D8)</f>
        <v>335758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22830010</v>
      </c>
      <c r="C12" s="132">
        <v>278772807</v>
      </c>
      <c r="D12" s="132">
        <f>SUM(B12:C12)</f>
        <v>301602817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229989714</v>
      </c>
      <c r="C13" s="133">
        <v>93833604</v>
      </c>
      <c r="D13" s="133">
        <f>SUM(B13:C13)</f>
        <v>323823318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252819724</v>
      </c>
      <c r="C14" s="134">
        <f>SUM(C12:C13)</f>
        <v>372606411</v>
      </c>
      <c r="D14" s="134">
        <f>SUM(D12:D13)</f>
        <v>625426135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70.747</v>
      </c>
      <c r="C17" s="136">
        <v>552.49699999999996</v>
      </c>
      <c r="D17" s="136">
        <f>SUM(B17:C17)</f>
        <v>623.24399999999991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813.32600000000002</v>
      </c>
      <c r="C18" s="137">
        <v>218.05600000000001</v>
      </c>
      <c r="D18" s="137">
        <f>SUM(B18:C18)</f>
        <v>1031.3820000000001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884.07299999999998</v>
      </c>
      <c r="C19" s="138">
        <f>SUM(C17:C18)</f>
        <v>770.553</v>
      </c>
      <c r="D19" s="138">
        <f>SUM(D17:D18)</f>
        <v>1654.626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26</v>
      </c>
      <c r="C22" s="139">
        <v>39</v>
      </c>
      <c r="D22" s="139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68889387</v>
      </c>
      <c r="C26" s="132">
        <v>813822217</v>
      </c>
      <c r="D26" s="134">
        <f>SUM(B26:C26)</f>
        <v>882711604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764760679</v>
      </c>
      <c r="C27" s="133">
        <v>299632101</v>
      </c>
      <c r="D27" s="134">
        <f>SUM(B27:C27)</f>
        <v>1064392780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833650066</v>
      </c>
      <c r="C28" s="134">
        <f>SUM(C26:C27)</f>
        <v>1113454318</v>
      </c>
      <c r="D28" s="134">
        <f>SUM(D26:D27)</f>
        <v>1947104384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264264653</v>
      </c>
      <c r="C30" s="132">
        <v>3199971340</v>
      </c>
      <c r="D30" s="132">
        <f>SUM(B30:C30)</f>
        <v>3464235993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2899891865</v>
      </c>
      <c r="C31" s="133">
        <v>1400378955</v>
      </c>
      <c r="D31" s="133">
        <f>SUM(B31:C31)</f>
        <v>4300270820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3164156518</v>
      </c>
      <c r="C32" s="134">
        <f>SUM(C30:C31)</f>
        <v>4600350295</v>
      </c>
      <c r="D32" s="134">
        <f>SUM(D30:D31)</f>
        <v>7764506813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3"/>
      <c r="O38" s="2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3"/>
      <c r="O39" s="2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3"/>
      <c r="O40" s="2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3"/>
      <c r="O41" s="2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3"/>
      <c r="O42" s="2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3"/>
      <c r="O43" s="2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3"/>
      <c r="O44" s="2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148</v>
      </c>
      <c r="C7" s="84">
        <f>'Current Month '!C7-'Previous Month '!C7</f>
        <v>5</v>
      </c>
      <c r="D7" s="84">
        <f>'Current Month '!D7-'Previous Month '!D7</f>
        <v>153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166</v>
      </c>
      <c r="C8" s="84">
        <f>'Current Month '!C8-'Previous Month '!C8</f>
        <v>3</v>
      </c>
      <c r="D8" s="84">
        <f>'Current Month '!D8-'Previous Month '!D8</f>
        <v>169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314</v>
      </c>
      <c r="C9" s="84">
        <f>'Current Month '!C9-'Previous Month '!C9</f>
        <v>8</v>
      </c>
      <c r="D9" s="84">
        <f>'Current Month '!D9-'Previous Month '!D9</f>
        <v>322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-6318125</v>
      </c>
      <c r="C12" s="84">
        <f>'Current Month '!C12-'Previous Month '!C12</f>
        <v>-24262475</v>
      </c>
      <c r="D12" s="84">
        <f>'Current Month '!D12-'Previous Month '!D12</f>
        <v>-30580600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-36127888</v>
      </c>
      <c r="C13" s="84">
        <f>'Current Month '!C13-'Previous Month '!C13</f>
        <v>-11581046</v>
      </c>
      <c r="D13" s="84">
        <f>'Current Month '!D13-'Previous Month '!D13</f>
        <v>-47708934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-42446013</v>
      </c>
      <c r="C14" s="84">
        <f>'Current Month '!C14-'Previous Month '!C14</f>
        <v>-35843521</v>
      </c>
      <c r="D14" s="84">
        <f>'Current Month '!D14-'Previous Month '!D14</f>
        <v>-78289534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0.40099999999999625</v>
      </c>
      <c r="C17" s="84">
        <f>'Current Month '!C17-'Previous Month '!C17</f>
        <v>-0.40099999999995362</v>
      </c>
      <c r="D17" s="84">
        <f>'Current Month '!D17-'Previous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0.91499999999996362</v>
      </c>
      <c r="C18" s="84">
        <f>'Current Month '!C18-'Previous Month '!C18</f>
        <v>-0.91500000000002046</v>
      </c>
      <c r="D18" s="84">
        <f>'Current Month '!D18-'Previous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1.3160000000000309</v>
      </c>
      <c r="C19" s="84">
        <f>'Current Month '!C19-'Previous Month '!C19</f>
        <v>-1.3160000000000309</v>
      </c>
      <c r="D19" s="84">
        <f>'Current Month '!D19-'Previous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1</v>
      </c>
      <c r="D22" s="84">
        <f>'Current Month '!D22-'Previous Month '!D22</f>
        <v>1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16511885</v>
      </c>
      <c r="C26" s="84">
        <f>'Current Month '!C26-'Previous Month '!C26</f>
        <v>254510332</v>
      </c>
      <c r="D26" s="84">
        <f>'Current Month '!D26-'Previous Month '!D26</f>
        <v>271022217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193861826</v>
      </c>
      <c r="C27" s="84">
        <f>'Current Month '!C27-'Previous Month '!C27</f>
        <v>82252558</v>
      </c>
      <c r="D27" s="84">
        <f>'Current Month '!D27-'Previous Month '!D27</f>
        <v>276114384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210373711</v>
      </c>
      <c r="C28" s="84">
        <f>'Current Month '!C28-'Previous Month '!C28</f>
        <v>336762890</v>
      </c>
      <c r="D28" s="84">
        <f>'Current Month '!D28-'Previous Month '!D28</f>
        <v>547136601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-1529371</v>
      </c>
      <c r="C30" s="84">
        <f>'Current Month '!C30-'Previous Month '!C30</f>
        <v>-40504211</v>
      </c>
      <c r="D30" s="84">
        <f>'Current Month '!D30-'Previous Month '!D30</f>
        <v>-42033582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-6398498</v>
      </c>
      <c r="C31" s="84">
        <f>'Current Month '!C31-'Previous Month '!C31</f>
        <v>7125012</v>
      </c>
      <c r="D31" s="84">
        <f>'Current Month '!D31-'Previous Month '!D31</f>
        <v>726514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-7927869</v>
      </c>
      <c r="C32" s="84">
        <f>'Current Month '!C32-'Previous Month '!C32</f>
        <v>-33379199</v>
      </c>
      <c r="D32" s="84">
        <f>'Current Month '!D32-'Previous Month '!D32</f>
        <v>-41307068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5.6557627636808312E-3</v>
      </c>
      <c r="C7" s="108">
        <f>Difference!C7/'Previous Month '!C7</f>
        <v>4.7646274061368402E-4</v>
      </c>
      <c r="D7" s="108">
        <f>Difference!D7/'Previous Month '!D7</f>
        <v>4.1732584147073266E-3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6.0940913012353379E-4</v>
      </c>
      <c r="C8" s="108">
        <f>Difference!C8/'Previous Month '!C8</f>
        <v>1.1235534249653571E-4</v>
      </c>
      <c r="D8" s="108">
        <f>Difference!D8/'Previous Month '!D8</f>
        <v>5.6503597507154898E-4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1.0517043304093274E-3</v>
      </c>
      <c r="C9" s="108">
        <f>Difference!C9/'Previous Month '!C9</f>
        <v>2.1508267240220459E-4</v>
      </c>
      <c r="D9" s="108">
        <f>Difference!D9/'Previous Month '!D9</f>
        <v>9.5902405899487132E-4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-0.2767464841233096</v>
      </c>
      <c r="C12" s="108">
        <f>Difference!C12/'Previous Month '!C12</f>
        <v>-8.7033148107591427E-2</v>
      </c>
      <c r="D12" s="108">
        <f>Difference!D12/'Previous Month '!D12</f>
        <v>-0.10139361529902421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-0.15708479901844655</v>
      </c>
      <c r="C13" s="108">
        <f>Difference!C13/'Previous Month '!C13</f>
        <v>-0.12342109336437722</v>
      </c>
      <c r="D13" s="108">
        <f>Difference!D13/'Previous Month '!D13</f>
        <v>-0.14733013760299993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-0.16789043326382241</v>
      </c>
      <c r="C14" s="108">
        <f>Difference!C14/'Previous Month '!C14</f>
        <v>-9.6196737205361718E-2</v>
      </c>
      <c r="D14" s="108">
        <f>Difference!D14/'Previous Month '!D14</f>
        <v>-0.12517790610077401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5.6680848657893095E-3</v>
      </c>
      <c r="C17" s="108">
        <f>Difference!C17/'Previous Month '!C17</f>
        <v>-7.2579579617618498E-4</v>
      </c>
      <c r="D17" s="108">
        <f>Difference!D17/'Previous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1.1250101435340363E-3</v>
      </c>
      <c r="C18" s="108">
        <f>Difference!C18/'Previous Month '!C18</f>
        <v>-4.1961697912463788E-3</v>
      </c>
      <c r="D18" s="108">
        <f>Difference!D18/'Previous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1.4885648583318695E-3</v>
      </c>
      <c r="C19" s="108">
        <f>Difference!C19/'Previous Month '!C19</f>
        <v>-1.7078643519654467E-3</v>
      </c>
      <c r="D19" s="108">
        <f>Difference!D19/'Previous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2.564102564102564E-2</v>
      </c>
      <c r="D22" s="108">
        <f>Difference!D22/'Previous Month '!D22</f>
        <v>2.3255813953488372E-2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0.23968692013473716</v>
      </c>
      <c r="C26" s="108">
        <f>Difference!C26/'Previous Month '!C26</f>
        <v>0.31273455883055601</v>
      </c>
      <c r="D26" s="108">
        <f>Difference!D26/'Previous Month '!D26</f>
        <v>0.3070337081464265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0.25349345399595263</v>
      </c>
      <c r="C27" s="108">
        <f>Difference!C27/'Previous Month '!C27</f>
        <v>0.27451183543247926</v>
      </c>
      <c r="D27" s="108">
        <f>Difference!D27/'Previous Month '!D27</f>
        <v>0.25941023763802684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0.25235253924876438</v>
      </c>
      <c r="C28" s="108">
        <f>Difference!C28/'Previous Month '!C28</f>
        <v>0.30244877096071399</v>
      </c>
      <c r="D28" s="108">
        <f>Difference!D28/'Previous Month '!D28</f>
        <v>0.28100013820317093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-5.7872703845867728E-3</v>
      </c>
      <c r="C30" s="108">
        <f>Difference!C30/'Previous Month '!C30</f>
        <v>-1.2657679302840256E-2</v>
      </c>
      <c r="D30" s="108">
        <f>Difference!D30/'Previous Month '!D30</f>
        <v>-1.2133579261036215E-2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-2.2064608950513403E-3</v>
      </c>
      <c r="C31" s="108">
        <f>Difference!C31/'Previous Month '!C31</f>
        <v>5.0879170774170909E-3</v>
      </c>
      <c r="D31" s="108">
        <f>Difference!D31/'Previous Month '!D31</f>
        <v>1.6894610372469518E-4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-2.5055236537448681E-3</v>
      </c>
      <c r="C32" s="108">
        <f>Difference!C32/'Previous Month '!C32</f>
        <v>-7.2557950720141843E-3</v>
      </c>
      <c r="D32" s="108">
        <f>Difference!D32/'Previous Month '!D32</f>
        <v>-5.3199860589780382E-3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8.8049598998919287E-2</v>
      </c>
      <c r="C7" s="110">
        <f>'Current Month '!C7/'Current Month '!C9</f>
        <v>0.28220842405182378</v>
      </c>
      <c r="D7" s="110">
        <f>'Current Month '!D7/'Current Month '!D9</f>
        <v>0.10954237086407997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0.91195040100108071</v>
      </c>
      <c r="C8" s="110">
        <f>'Current Month '!C8/'Current Month '!C9</f>
        <v>0.71779157594817622</v>
      </c>
      <c r="D8" s="110">
        <f>'Current Month '!D8/'Current Month '!D9</f>
        <v>0.89045762913591997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7.8488347814523268E-2</v>
      </c>
      <c r="C12" s="110">
        <f>'Current Month '!C12/'Current Month '!C14</f>
        <v>0.75575527933021358</v>
      </c>
      <c r="D12" s="110">
        <f>'Current Month '!D12/'Current Month '!D14</f>
        <v>0.49534653047274385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0.9215116521854767</v>
      </c>
      <c r="C13" s="112">
        <f>'Current Month '!C13/'Current Month '!C14</f>
        <v>0.24424472066978639</v>
      </c>
      <c r="D13" s="112">
        <f>'Current Month '!D13/'Current Month '!D14</f>
        <v>0.50465346952725609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8.0357899183296833E-2</v>
      </c>
      <c r="C17" s="110">
        <f>'Current Month '!C17/'Current Month '!C19</f>
        <v>0.71771898647620958</v>
      </c>
      <c r="D17" s="110">
        <f>'Current Month '!D17/'Current Month '!D19</f>
        <v>0.37666759739058853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0.91964210081670317</v>
      </c>
      <c r="C18" s="112">
        <f>'Current Month '!C18/'Current Month '!C19</f>
        <v>0.28228101352379048</v>
      </c>
      <c r="D18" s="112">
        <f>'Current Month '!D18/'Current Month '!D19</f>
        <v>0.62333240260941136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26</v>
      </c>
      <c r="C22" s="113">
        <f>'Previous Month '!C22</f>
        <v>39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8.1800121684393406E-2</v>
      </c>
      <c r="C26" s="110">
        <f>'Current Month '!C26/'Current Month '!C28</f>
        <v>0.73667071601870004</v>
      </c>
      <c r="D26" s="110">
        <f>'Current Month '!D26/'Current Month '!D28</f>
        <v>0.46255908227728848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0.91819987831560657</v>
      </c>
      <c r="C27" s="112">
        <f>'Current Month '!C27/'Current Month '!C28</f>
        <v>0.26332928398130001</v>
      </c>
      <c r="D27" s="112">
        <f>'Current Month '!D27/'Current Month '!D28</f>
        <v>0.53744091772271152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8.3243424738332378E-2</v>
      </c>
      <c r="C30" s="110">
        <f>'Current Month '!C30/'Current Month '!C32</f>
        <v>0.69180799759543743</v>
      </c>
      <c r="D30" s="110">
        <f>'Current Month '!D30/'Current Month '!D32</f>
        <v>0.44310681116535072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0.91675657526166765</v>
      </c>
      <c r="C31" s="110">
        <f>'Current Month '!C31/'Current Month '!C32</f>
        <v>0.30819200240456263</v>
      </c>
      <c r="D31" s="110">
        <f>'Current Month '!D31/'Current Month '!D32</f>
        <v>0.55689318883464922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2023-08-25T15:45:04Z</dcterms:modified>
</cp:coreProperties>
</file>