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3\Differences\"/>
    </mc:Choice>
  </mc:AlternateContent>
  <xr:revisionPtr revIDLastSave="0" documentId="13_ncr:1_{A11C5FD5-C88C-46C0-8844-D29AC8D1D5AC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C14" i="1"/>
  <c r="B14" i="1"/>
  <c r="D13" i="1"/>
  <c r="D14" i="1" s="1"/>
  <c r="D12" i="1"/>
  <c r="C9" i="1"/>
  <c r="B9" i="1"/>
  <c r="D8" i="1"/>
  <c r="D7" i="1"/>
  <c r="D9" i="1" s="1"/>
  <c r="C32" i="2"/>
  <c r="B32" i="2"/>
  <c r="D31" i="2"/>
  <c r="D30" i="2"/>
  <c r="D32" i="2" s="1"/>
  <c r="C28" i="2"/>
  <c r="B28" i="2"/>
  <c r="D27" i="2"/>
  <c r="D28" i="2" s="1"/>
  <c r="D26" i="2"/>
  <c r="C19" i="2"/>
  <c r="B19" i="2"/>
  <c r="D18" i="2"/>
  <c r="D17" i="2"/>
  <c r="D19" i="2" s="1"/>
  <c r="D14" i="2"/>
  <c r="C14" i="2"/>
  <c r="B14" i="2"/>
  <c r="D13" i="2"/>
  <c r="D12" i="2"/>
  <c r="C9" i="2"/>
  <c r="B9" i="2"/>
  <c r="D8" i="2"/>
  <c r="D7" i="2"/>
  <c r="D9" i="2" s="1"/>
  <c r="C27" i="5" l="1"/>
  <c r="B27" i="5"/>
  <c r="B30" i="5"/>
  <c r="C30" i="5"/>
  <c r="B31" i="5"/>
  <c r="C31" i="5"/>
  <c r="B32" i="5"/>
  <c r="C32" i="5"/>
  <c r="D27" i="5" l="1"/>
  <c r="D26" i="5"/>
  <c r="D28" i="5"/>
  <c r="D31" i="5"/>
  <c r="D30" i="5"/>
  <c r="D32" i="5"/>
  <c r="C26" i="5"/>
  <c r="B26" i="5"/>
  <c r="C28" i="5"/>
  <c r="B28" i="5"/>
  <c r="D13" i="5" l="1"/>
  <c r="D8" i="5"/>
  <c r="B7" i="5"/>
  <c r="C7" i="5"/>
  <c r="D7" i="5"/>
  <c r="B8" i="5"/>
  <c r="C8" i="5"/>
  <c r="B9" i="5"/>
  <c r="C9" i="5"/>
  <c r="D9" i="5"/>
  <c r="B12" i="5"/>
  <c r="C12" i="5"/>
  <c r="D12" i="5"/>
  <c r="B13" i="5"/>
  <c r="C13" i="5"/>
  <c r="B14" i="5"/>
  <c r="C14" i="5"/>
  <c r="D14" i="5"/>
  <c r="B17" i="5"/>
  <c r="C17" i="5"/>
  <c r="D17" i="5"/>
  <c r="B18" i="5"/>
  <c r="C18" i="5"/>
  <c r="D18" i="5"/>
  <c r="B19" i="5"/>
  <c r="C19" i="5"/>
  <c r="D19" i="5"/>
  <c r="B22" i="5"/>
  <c r="C22" i="5"/>
  <c r="D22" i="5"/>
  <c r="M38" i="1" l="1"/>
  <c r="M39" i="1"/>
  <c r="M40" i="1"/>
  <c r="M41" i="1"/>
  <c r="M42" i="1"/>
  <c r="M43" i="1"/>
  <c r="M44" i="1"/>
  <c r="M45" i="1"/>
  <c r="K45" i="1" l="1"/>
  <c r="K44" i="1"/>
  <c r="K43" i="1"/>
  <c r="K42" i="1"/>
  <c r="K41" i="1"/>
  <c r="K40" i="1"/>
  <c r="K39" i="1"/>
  <c r="K38" i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<sst xmlns="http://schemas.openxmlformats.org/spreadsheetml/2006/main" count="268" uniqueCount="72">
  <si>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</si>
  <si>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</si>
  <si>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</si>
  <si>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</si>
  <si>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</si>
  <si>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</si>
  <si>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</si>
  <si>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</si>
  <si>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</si>
  <si>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</si>
  <si>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</si>
  <si>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</si>
  <si>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</si>
  <si>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</si>
  <si>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</si>
  <si>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</si>
  <si>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</si>
  <si>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</si>
  <si>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</si>
  <si>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</si>
  <si>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</si>
  <si>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</si>
  <si>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</si>
  <si>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</si>
  <si>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</si>
  <si>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</si>
  <si>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</si>
  <si>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</si>
  <si>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</si>
  <si>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</si>
  <si>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</si>
  <si>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</si>
  <si>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</si>
  <si>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</si>
  <si>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</si>
  <si>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</si>
  <si>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</si>
  <si>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</si>
  <si>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</si>
  <si>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</si>
  <si>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</si>
  <si>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</si>
  <si>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</si>
  <si>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</si>
  <si>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</si>
  <si>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</si>
  <si>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</si>
  <si>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</si>
  <si>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</si>
  <si>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</si>
  <si>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</si>
  <si>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</si>
  <si>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</si>
  <si>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</si>
  <si>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</si>
  <si>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</si>
  <si>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</si>
  <si>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</si>
  <si>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</si>
  <si>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</si>
  <si>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</si>
  <si>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</si>
  <si>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</si>
  <si>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</si>
  <si>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</si>
  <si>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</si>
  <si>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Fuel Resource Mix as reported for the Period June 2019 to May 2020</t>
  </si>
  <si>
    <t>&lt;0.05%</t>
  </si>
  <si>
    <t>Fuel Resource Mix as reported for the Period June 2020 to May 2021</t>
  </si>
  <si>
    <t>Fuel Resource Mix as reported for the Period June 2021 to May 2022</t>
  </si>
  <si>
    <t>(As of January 27, 2023) January 2023 REPORT</t>
  </si>
  <si>
    <t>(As of February 24, 2023) February 2023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</si>
</sst>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37" fontId="5" fillId="5" borderId="1" xfId="3" applyNumberFormat="1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71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25844</v>
      </c>
      <c r="C7" s="132">
        <v>10508</v>
      </c>
      <c r="D7" s="132">
        <f>SUM(B7:C7)</f>
        <v>36352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272448</v>
      </c>
      <c r="C8" s="133">
        <v>26670</v>
      </c>
      <c r="D8" s="133">
        <f>SUM(B8:C8)</f>
        <v>299118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298292</v>
      </c>
      <c r="C9" s="134">
        <f>SUM(C7:C8)</f>
        <v>37178</v>
      </c>
      <c r="D9" s="134">
        <f>SUM(D7:D8)</f>
        <v>335470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43">
        <v>21179249</v>
      </c>
      <c r="C12" s="132">
        <v>266453678</v>
      </c>
      <c r="D12" s="132">
        <f>SUM(B12:C12)</f>
        <v>287632927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246083005</v>
      </c>
      <c r="C13" s="133">
        <v>94608337</v>
      </c>
      <c r="D13" s="133">
        <f>SUM(B13:C13)</f>
        <v>340691342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267262254</v>
      </c>
      <c r="C14" s="134">
        <f>SUM(C12:C13)</f>
        <v>361062015</v>
      </c>
      <c r="D14" s="134">
        <f>SUM(D12:D13)</f>
        <v>628324269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70.045000000000002</v>
      </c>
      <c r="C17" s="136">
        <v>549.91700000000003</v>
      </c>
      <c r="D17" s="136">
        <f>SUM(B17:C17)</f>
        <v>619.96199999999999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813.21</v>
      </c>
      <c r="C18" s="137">
        <v>219.14099999999999</v>
      </c>
      <c r="D18" s="137">
        <f>SUM(B18:C18)</f>
        <v>1032.3510000000001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883.255</v>
      </c>
      <c r="C19" s="138">
        <f>SUM(C17:C18)</f>
        <v>769.05799999999999</v>
      </c>
      <c r="D19" s="138">
        <f>SUM(D17:D18)</f>
        <v>1652.3130000000001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27</v>
      </c>
      <c r="C22" s="139">
        <v>39</v>
      </c>
      <c r="D22" s="139"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139"/>
      <c r="C23" s="139"/>
      <c r="D23" s="139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46059377</v>
      </c>
      <c r="C26" s="132">
        <v>535049410</v>
      </c>
      <c r="D26" s="134">
        <f>SUM(B26:C26)</f>
        <v>581108787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534770965</v>
      </c>
      <c r="C27" s="133">
        <v>205798497</v>
      </c>
      <c r="D27" s="134">
        <f>SUM(B27:C27)</f>
        <v>740569462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580830342</v>
      </c>
      <c r="C28" s="134">
        <f>SUM(C26:C27)</f>
        <v>740847907</v>
      </c>
      <c r="D28" s="134">
        <f>SUM(D26:D27)</f>
        <v>1321678249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267991878</v>
      </c>
      <c r="C30" s="132">
        <v>3216277833</v>
      </c>
      <c r="D30" s="132">
        <f>SUM(B30:C30)</f>
        <v>3484269711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2914441778</v>
      </c>
      <c r="C31" s="133">
        <v>1391967162</v>
      </c>
      <c r="D31" s="133">
        <f>SUM(B31:C31)</f>
        <v>4306408940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3182433656</v>
      </c>
      <c r="C32" s="134">
        <f>SUM(C30:C31)</f>
        <v>4608244995</v>
      </c>
      <c r="D32" s="134">
        <f>SUM(D30:D31)</f>
        <v>7790678651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8567</v>
      </c>
      <c r="C38" s="131">
        <v>0.25</v>
      </c>
      <c r="D38" s="130">
        <v>30943</v>
      </c>
      <c r="E38" s="131">
        <v>0.25</v>
      </c>
      <c r="F38" s="130">
        <v>25158</v>
      </c>
      <c r="G38" s="142">
        <v>0.75</v>
      </c>
      <c r="H38" s="130">
        <v>93873</v>
      </c>
      <c r="I38" s="131">
        <v>0.75</v>
      </c>
      <c r="J38" s="130">
        <v>33725</v>
      </c>
      <c r="K38" s="118">
        <f>J38/J45</f>
        <v>0.910920238770494</v>
      </c>
      <c r="L38" s="130">
        <v>124816</v>
      </c>
      <c r="M38" s="119">
        <f>L38/L45</f>
        <v>0.16230506059002289</v>
      </c>
      <c r="N38" s="5"/>
      <c r="O38" s="64"/>
    </row>
    <row r="39" spans="1:15" ht="15.75" x14ac:dyDescent="0.2">
      <c r="A39" s="14" t="s">
        <v>47</v>
      </c>
      <c r="B39" s="130">
        <v>1000</v>
      </c>
      <c r="C39" s="131">
        <v>0.44</v>
      </c>
      <c r="D39" s="130">
        <v>51147</v>
      </c>
      <c r="E39" s="131">
        <v>0.46</v>
      </c>
      <c r="F39" s="130">
        <v>1298</v>
      </c>
      <c r="G39" s="131">
        <v>0.56000000000000005</v>
      </c>
      <c r="H39" s="130">
        <v>59529</v>
      </c>
      <c r="I39" s="131">
        <v>0.54</v>
      </c>
      <c r="J39" s="130">
        <v>2298</v>
      </c>
      <c r="K39" s="118">
        <f>J39/J45</f>
        <v>6.2069524349728546E-2</v>
      </c>
      <c r="L39" s="130">
        <v>110676</v>
      </c>
      <c r="M39" s="119">
        <f>L39/L45</f>
        <v>0.14391804645126727</v>
      </c>
      <c r="N39" s="5"/>
      <c r="O39" s="64"/>
    </row>
    <row r="40" spans="1:15" ht="15.75" x14ac:dyDescent="0.2">
      <c r="A40" s="14" t="s">
        <v>48</v>
      </c>
      <c r="B40" s="130">
        <v>318</v>
      </c>
      <c r="C40" s="131">
        <v>0.66</v>
      </c>
      <c r="D40" s="130">
        <v>44471</v>
      </c>
      <c r="E40" s="131">
        <v>0.67</v>
      </c>
      <c r="F40" s="130">
        <v>161</v>
      </c>
      <c r="G40" s="131">
        <v>0.34</v>
      </c>
      <c r="H40" s="130">
        <v>21522</v>
      </c>
      <c r="I40" s="131">
        <v>0.33</v>
      </c>
      <c r="J40" s="130">
        <v>479</v>
      </c>
      <c r="K40" s="118">
        <f>J40/J45</f>
        <v>1.2937903465413392E-2</v>
      </c>
      <c r="L40" s="130">
        <v>65993</v>
      </c>
      <c r="M40" s="119">
        <f>L40/L45</f>
        <v>8.5814301560035416E-2</v>
      </c>
      <c r="N40" s="5"/>
      <c r="O40" s="64"/>
    </row>
    <row r="41" spans="1:15" ht="15.75" x14ac:dyDescent="0.2">
      <c r="A41" s="14" t="s">
        <v>49</v>
      </c>
      <c r="B41" s="130">
        <v>122</v>
      </c>
      <c r="C41" s="131">
        <v>0.73</v>
      </c>
      <c r="D41" s="130">
        <v>30133</v>
      </c>
      <c r="E41" s="131">
        <v>0.74</v>
      </c>
      <c r="F41" s="130">
        <v>45</v>
      </c>
      <c r="G41" s="131">
        <v>0.27</v>
      </c>
      <c r="H41" s="130">
        <v>10746</v>
      </c>
      <c r="I41" s="131">
        <v>0.26</v>
      </c>
      <c r="J41" s="130">
        <v>167</v>
      </c>
      <c r="K41" s="118">
        <f>J41/J45</f>
        <v>4.5107095589228315E-3</v>
      </c>
      <c r="L41" s="130">
        <v>40879</v>
      </c>
      <c r="M41" s="119">
        <f>L41/L45</f>
        <v>5.3157195967340296E-2</v>
      </c>
      <c r="N41" s="5"/>
      <c r="O41" s="64"/>
    </row>
    <row r="42" spans="1:15" ht="15.75" x14ac:dyDescent="0.2">
      <c r="A42" s="14" t="s">
        <v>50</v>
      </c>
      <c r="B42" s="130">
        <v>92</v>
      </c>
      <c r="C42" s="131">
        <v>0.88</v>
      </c>
      <c r="D42" s="130">
        <v>32515</v>
      </c>
      <c r="E42" s="131">
        <v>0.88</v>
      </c>
      <c r="F42" s="130">
        <v>13</v>
      </c>
      <c r="G42" s="131">
        <v>0.12</v>
      </c>
      <c r="H42" s="130">
        <v>4449</v>
      </c>
      <c r="I42" s="131">
        <v>0.12</v>
      </c>
      <c r="J42" s="130">
        <v>105</v>
      </c>
      <c r="K42" s="118">
        <f>J42/J45</f>
        <v>2.8360748723766306E-3</v>
      </c>
      <c r="L42" s="130">
        <v>36964</v>
      </c>
      <c r="M42" s="119">
        <f>L42/L45</f>
        <v>4.806630768210491E-2</v>
      </c>
      <c r="N42" s="5"/>
      <c r="O42" s="64"/>
    </row>
    <row r="43" spans="1:15" ht="15.75" x14ac:dyDescent="0.2">
      <c r="A43" s="14" t="s">
        <v>51</v>
      </c>
      <c r="B43" s="130">
        <v>46</v>
      </c>
      <c r="C43" s="131">
        <v>0.87</v>
      </c>
      <c r="D43" s="130">
        <v>20636</v>
      </c>
      <c r="E43" s="131">
        <v>0.87</v>
      </c>
      <c r="F43" s="130">
        <v>7</v>
      </c>
      <c r="G43" s="131">
        <v>0.13</v>
      </c>
      <c r="H43" s="130">
        <v>3175</v>
      </c>
      <c r="I43" s="131">
        <v>0.13</v>
      </c>
      <c r="J43" s="130">
        <v>53</v>
      </c>
      <c r="K43" s="118">
        <f>J43/J45</f>
        <v>1.4315425546282041E-3</v>
      </c>
      <c r="L43" s="130">
        <v>23811</v>
      </c>
      <c r="M43" s="119">
        <f>L43/L45</f>
        <v>3.0962743540163401E-2</v>
      </c>
      <c r="N43" s="5"/>
      <c r="O43" s="64"/>
    </row>
    <row r="44" spans="1:15" ht="15.75" x14ac:dyDescent="0.2">
      <c r="A44" s="14" t="s">
        <v>52</v>
      </c>
      <c r="B44" s="130">
        <v>168</v>
      </c>
      <c r="C44" s="131">
        <v>0.86</v>
      </c>
      <c r="D44" s="130">
        <v>340071</v>
      </c>
      <c r="E44" s="131">
        <v>0.93</v>
      </c>
      <c r="F44" s="130">
        <v>28</v>
      </c>
      <c r="G44" s="131">
        <v>0.14000000000000001</v>
      </c>
      <c r="H44" s="130">
        <v>25811</v>
      </c>
      <c r="I44" s="131">
        <v>7.0000000000000007E-2</v>
      </c>
      <c r="J44" s="130">
        <v>196</v>
      </c>
      <c r="K44" s="118">
        <f>J44/J45</f>
        <v>5.2940064284363771E-3</v>
      </c>
      <c r="L44" s="130">
        <v>365882</v>
      </c>
      <c r="M44" s="119">
        <f>L44/L45</f>
        <v>0.47577634420906584</v>
      </c>
      <c r="N44" s="5"/>
      <c r="O44" s="64"/>
    </row>
    <row r="45" spans="1:15" ht="15.75" x14ac:dyDescent="0.25">
      <c r="A45" s="14" t="s">
        <v>4</v>
      </c>
      <c r="B45" s="135">
        <v>10313</v>
      </c>
      <c r="C45" s="131">
        <v>0.28000000000000003</v>
      </c>
      <c r="D45" s="135">
        <v>549916</v>
      </c>
      <c r="E45" s="131">
        <v>0.72</v>
      </c>
      <c r="F45" s="135">
        <v>26710</v>
      </c>
      <c r="G45" s="131">
        <v>0.72</v>
      </c>
      <c r="H45" s="135">
        <v>219105</v>
      </c>
      <c r="I45" s="131">
        <v>0.28000000000000003</v>
      </c>
      <c r="J45" s="135">
        <v>37023</v>
      </c>
      <c r="K45" s="118">
        <f>J45/J45</f>
        <v>1</v>
      </c>
      <c r="L45" s="135">
        <v>769021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6" t="s">
        <v>69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0.38300000000000001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6.8000000000000005E-2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2E-3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0.01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3.5999999999999997E-2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workbookViewId="0">
      <selection activeCell="L47" sqref="L47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70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26046</v>
      </c>
      <c r="C7" s="132">
        <v>10417</v>
      </c>
      <c r="D7" s="132">
        <f>SUM(B7:C7)</f>
        <v>36463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272023</v>
      </c>
      <c r="C8" s="133">
        <v>26769</v>
      </c>
      <c r="D8" s="133">
        <f>SUM(B8:C8)</f>
        <v>298792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298069</v>
      </c>
      <c r="C9" s="134">
        <f>SUM(C7:C8)</f>
        <v>37186</v>
      </c>
      <c r="D9" s="134">
        <f>SUM(D7:D8)</f>
        <v>335255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43">
        <v>24880128</v>
      </c>
      <c r="C12" s="132">
        <v>268595732</v>
      </c>
      <c r="D12" s="132">
        <f>SUM(B12:C12)</f>
        <v>293475860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288687960</v>
      </c>
      <c r="C13" s="133">
        <v>111190160</v>
      </c>
      <c r="D13" s="133">
        <f>SUM(B13:C13)</f>
        <v>399878120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313568088</v>
      </c>
      <c r="C14" s="134">
        <f>SUM(C12:C13)</f>
        <v>379785892</v>
      </c>
      <c r="D14" s="134">
        <f>SUM(D12:D13)</f>
        <v>693353980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70.555999999999997</v>
      </c>
      <c r="C17" s="136">
        <v>541.69799999999998</v>
      </c>
      <c r="D17" s="136">
        <f>SUM(B17:C17)</f>
        <v>612.25400000000002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811.92</v>
      </c>
      <c r="C18" s="137">
        <v>226.16399999999999</v>
      </c>
      <c r="D18" s="137">
        <f>SUM(B18:C18)</f>
        <v>1038.0839999999998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882.476</v>
      </c>
      <c r="C19" s="138">
        <f>SUM(C17:C18)</f>
        <v>767.86199999999997</v>
      </c>
      <c r="D19" s="138">
        <f>SUM(D17:D18)</f>
        <v>1650.3379999999997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27</v>
      </c>
      <c r="C22" s="139">
        <v>39</v>
      </c>
      <c r="D22" s="139">
        <v>43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24880128</v>
      </c>
      <c r="C26" s="132">
        <v>268595732</v>
      </c>
      <c r="D26" s="134">
        <f>SUM(B26:C26)</f>
        <v>293475860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288687960</v>
      </c>
      <c r="C27" s="133">
        <v>111190160</v>
      </c>
      <c r="D27" s="134">
        <f>SUM(B27:C27)</f>
        <v>399878120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313568088</v>
      </c>
      <c r="C28" s="134">
        <f>SUM(C26:C27)</f>
        <v>379785892</v>
      </c>
      <c r="D28" s="134">
        <f>SUM(D26:D27)</f>
        <v>693353980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274843834</v>
      </c>
      <c r="C30" s="132">
        <v>3249668737</v>
      </c>
      <c r="D30" s="132">
        <f>SUM(B30:C30)</f>
        <v>3524512571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2936824386</v>
      </c>
      <c r="C31" s="133">
        <v>1380438592</v>
      </c>
      <c r="D31" s="133">
        <f>SUM(B31:C31)</f>
        <v>4317262978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3211668220</v>
      </c>
      <c r="C32" s="134">
        <f>SUM(C30:C31)</f>
        <v>4630107329</v>
      </c>
      <c r="D32" s="134">
        <f>SUM(D30:D31)</f>
        <v>7841775549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8543</v>
      </c>
      <c r="C38" s="131">
        <v>0.25</v>
      </c>
      <c r="D38" s="130">
        <v>30537</v>
      </c>
      <c r="E38" s="131">
        <v>0.25</v>
      </c>
      <c r="F38" s="130">
        <v>25167</v>
      </c>
      <c r="G38" s="142">
        <v>0.75</v>
      </c>
      <c r="H38" s="130">
        <v>93789</v>
      </c>
      <c r="I38" s="131">
        <v>0.75</v>
      </c>
      <c r="J38" s="130">
        <v>33710</v>
      </c>
      <c r="K38" s="118">
        <f>J38/J45</f>
        <v>0.91088413316039774</v>
      </c>
      <c r="L38" s="130">
        <v>124326</v>
      </c>
      <c r="M38" s="119">
        <f>L38/L45</f>
        <v>0.16191991914813811</v>
      </c>
      <c r="N38" s="3"/>
      <c r="O38" s="2"/>
    </row>
    <row r="39" spans="1:15" ht="15.75" x14ac:dyDescent="0.2">
      <c r="A39" s="14" t="s">
        <v>47</v>
      </c>
      <c r="B39" s="130">
        <v>951</v>
      </c>
      <c r="C39" s="131">
        <v>0.41</v>
      </c>
      <c r="D39" s="130">
        <v>49199</v>
      </c>
      <c r="E39" s="131">
        <v>0.44</v>
      </c>
      <c r="F39" s="130">
        <v>1347</v>
      </c>
      <c r="G39" s="131">
        <v>0.59</v>
      </c>
      <c r="H39" s="130">
        <v>61487</v>
      </c>
      <c r="I39" s="131">
        <v>0.56000000000000005</v>
      </c>
      <c r="J39" s="130">
        <v>2298</v>
      </c>
      <c r="K39" s="118">
        <f>J39/J45</f>
        <v>6.2094682230869003E-2</v>
      </c>
      <c r="L39" s="130">
        <v>110686</v>
      </c>
      <c r="M39" s="119">
        <f>L39/L45</f>
        <v>0.14415543145304133</v>
      </c>
      <c r="N39" s="3"/>
      <c r="O39" s="2"/>
    </row>
    <row r="40" spans="1:15" ht="15.75" x14ac:dyDescent="0.2">
      <c r="A40" s="14" t="s">
        <v>48</v>
      </c>
      <c r="B40" s="130">
        <v>313</v>
      </c>
      <c r="C40" s="131">
        <v>0.65</v>
      </c>
      <c r="D40" s="130">
        <v>43940</v>
      </c>
      <c r="E40" s="131">
        <v>0.66</v>
      </c>
      <c r="F40" s="130">
        <v>167</v>
      </c>
      <c r="G40" s="131">
        <v>0.35</v>
      </c>
      <c r="H40" s="130">
        <v>22214</v>
      </c>
      <c r="I40" s="131">
        <v>0.34</v>
      </c>
      <c r="J40" s="130">
        <v>480</v>
      </c>
      <c r="K40" s="118">
        <f>J40/J45</f>
        <v>1.2970168612191959E-2</v>
      </c>
      <c r="L40" s="130">
        <v>66154</v>
      </c>
      <c r="M40" s="119">
        <f>L40/L45</f>
        <v>8.6157765321219451E-2</v>
      </c>
      <c r="N40" s="3"/>
      <c r="O40" s="2"/>
    </row>
    <row r="41" spans="1:15" ht="15.75" x14ac:dyDescent="0.2">
      <c r="A41" s="14" t="s">
        <v>49</v>
      </c>
      <c r="B41" s="130">
        <v>117</v>
      </c>
      <c r="C41" s="131">
        <v>0.7</v>
      </c>
      <c r="D41" s="130">
        <v>28886</v>
      </c>
      <c r="E41" s="131">
        <v>0.71</v>
      </c>
      <c r="F41" s="130">
        <v>50</v>
      </c>
      <c r="G41" s="131">
        <v>0.3</v>
      </c>
      <c r="H41" s="130">
        <v>11993</v>
      </c>
      <c r="I41" s="131">
        <v>0.28999999999999998</v>
      </c>
      <c r="J41" s="130">
        <v>167</v>
      </c>
      <c r="K41" s="118">
        <f>J41/J45</f>
        <v>4.5125378296584518E-3</v>
      </c>
      <c r="L41" s="130">
        <v>40879</v>
      </c>
      <c r="M41" s="119">
        <f>L41/L45</f>
        <v>5.3240065431661425E-2</v>
      </c>
      <c r="N41" s="3"/>
      <c r="O41" s="2"/>
    </row>
    <row r="42" spans="1:15" ht="15.75" x14ac:dyDescent="0.2">
      <c r="A42" s="14" t="s">
        <v>50</v>
      </c>
      <c r="B42" s="130">
        <v>89</v>
      </c>
      <c r="C42" s="131">
        <v>0.85</v>
      </c>
      <c r="D42" s="130">
        <v>31467</v>
      </c>
      <c r="E42" s="131">
        <v>0.85</v>
      </c>
      <c r="F42" s="130">
        <v>16</v>
      </c>
      <c r="G42" s="131">
        <v>0.15</v>
      </c>
      <c r="H42" s="130">
        <v>5497</v>
      </c>
      <c r="I42" s="131">
        <v>0.15</v>
      </c>
      <c r="J42" s="130">
        <v>105</v>
      </c>
      <c r="K42" s="118">
        <f>J42/J45</f>
        <v>2.8372243839169908E-3</v>
      </c>
      <c r="L42" s="130">
        <v>36964</v>
      </c>
      <c r="M42" s="119">
        <f>L42/L45</f>
        <v>4.814124070099398E-2</v>
      </c>
      <c r="N42" s="3"/>
      <c r="O42" s="2"/>
    </row>
    <row r="43" spans="1:15" ht="15.75" x14ac:dyDescent="0.2">
      <c r="A43" s="14" t="s">
        <v>51</v>
      </c>
      <c r="B43" s="130">
        <v>44</v>
      </c>
      <c r="C43" s="131">
        <v>0.83</v>
      </c>
      <c r="D43" s="130">
        <v>19827</v>
      </c>
      <c r="E43" s="131">
        <v>0.83</v>
      </c>
      <c r="F43" s="130">
        <v>9</v>
      </c>
      <c r="G43" s="131">
        <v>0.17</v>
      </c>
      <c r="H43" s="130">
        <v>3984</v>
      </c>
      <c r="I43" s="131">
        <v>0.17</v>
      </c>
      <c r="J43" s="130">
        <v>53</v>
      </c>
      <c r="K43" s="118">
        <f>J43/J45</f>
        <v>1.432122784262862E-3</v>
      </c>
      <c r="L43" s="130">
        <v>23811</v>
      </c>
      <c r="M43" s="119">
        <f>L43/L45</f>
        <v>3.1011012940465522E-2</v>
      </c>
      <c r="N43" s="3"/>
      <c r="O43" s="2"/>
    </row>
    <row r="44" spans="1:15" ht="15.75" x14ac:dyDescent="0.2">
      <c r="A44" s="14" t="s">
        <v>52</v>
      </c>
      <c r="B44" s="130">
        <v>167</v>
      </c>
      <c r="C44" s="131">
        <v>0.86</v>
      </c>
      <c r="D44" s="130">
        <v>337841</v>
      </c>
      <c r="E44" s="131">
        <v>0.93</v>
      </c>
      <c r="F44" s="130">
        <v>28</v>
      </c>
      <c r="G44" s="131">
        <v>0.14000000000000001</v>
      </c>
      <c r="H44" s="130">
        <v>27163</v>
      </c>
      <c r="I44" s="131">
        <v>7.0000000000000007E-2</v>
      </c>
      <c r="J44" s="130">
        <v>195</v>
      </c>
      <c r="K44" s="118">
        <f>J44/J45</f>
        <v>5.2691309987029835E-3</v>
      </c>
      <c r="L44" s="130">
        <v>365004</v>
      </c>
      <c r="M44" s="119">
        <f>L44/L45</f>
        <v>0.47537456500448022</v>
      </c>
      <c r="N44" s="3"/>
      <c r="O44" s="2"/>
    </row>
    <row r="45" spans="1:15" ht="15.75" x14ac:dyDescent="0.25">
      <c r="A45" s="14" t="s">
        <v>4</v>
      </c>
      <c r="B45" s="135">
        <v>10224</v>
      </c>
      <c r="C45" s="131">
        <v>0.28000000000000003</v>
      </c>
      <c r="D45" s="135">
        <v>541697</v>
      </c>
      <c r="E45" s="131">
        <v>0.71</v>
      </c>
      <c r="F45" s="135">
        <v>26784</v>
      </c>
      <c r="G45" s="131">
        <v>0.72</v>
      </c>
      <c r="H45" s="135">
        <v>226127</v>
      </c>
      <c r="I45" s="131">
        <v>0.28999999999999998</v>
      </c>
      <c r="J45" s="135">
        <v>37008</v>
      </c>
      <c r="K45" s="118">
        <f>J45/J45</f>
        <v>1</v>
      </c>
      <c r="L45" s="135">
        <v>767824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6" t="s">
        <v>68</v>
      </c>
      <c r="B51" s="146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7" t="s">
        <v>36</v>
      </c>
      <c r="B52" s="147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0.217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0.38400000000000001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0.33500000000000002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2E-3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6.0999999999999999E-2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67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6.0000000000000001E-3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1E-3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3.3000000000000002E-2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71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-202</v>
      </c>
      <c r="C7" s="84">
        <f>'Current Month '!C7-'Previous Month '!C7</f>
        <v>91</v>
      </c>
      <c r="D7" s="84">
        <f>'Current Month '!D7-'Previous Month '!D7</f>
        <v>-111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425</v>
      </c>
      <c r="C8" s="84">
        <f>'Current Month '!C8-'Previous Month '!C8</f>
        <v>-99</v>
      </c>
      <c r="D8" s="84">
        <f>'Current Month '!D8-'Previous Month '!D8</f>
        <v>326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223</v>
      </c>
      <c r="C9" s="84">
        <f>'Current Month '!C9-'Previous Month '!C9</f>
        <v>-8</v>
      </c>
      <c r="D9" s="84">
        <f>'Current Month '!D9-'Previous Month '!D9</f>
        <v>215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-3700879</v>
      </c>
      <c r="C12" s="84">
        <f>'Current Month '!C12-'Previous Month '!C12</f>
        <v>-2142054</v>
      </c>
      <c r="D12" s="84">
        <f>'Current Month '!D12-'Previous Month '!D12</f>
        <v>-5842933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-42604955</v>
      </c>
      <c r="C13" s="84">
        <f>'Current Month '!C13-'Previous Month '!C13</f>
        <v>-16581823</v>
      </c>
      <c r="D13" s="84">
        <f>'Current Month '!D13-'Previous Month '!D13</f>
        <v>-59186778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-46305834</v>
      </c>
      <c r="C14" s="84">
        <f>'Current Month '!C14-'Previous Month '!C14</f>
        <v>-18723877</v>
      </c>
      <c r="D14" s="84">
        <f>'Current Month '!D14-'Previous Month '!D14</f>
        <v>-65029711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-0.51099999999999568</v>
      </c>
      <c r="C17" s="84">
        <f>'Current Month '!C17-'Previous Month '!C17</f>
        <v>8.2190000000000509</v>
      </c>
      <c r="D17" s="84">
        <f>'Current Month '!D17-'Previous Month '!D17</f>
        <v>7.70799999999997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1.2900000000000773</v>
      </c>
      <c r="C18" s="84">
        <f>'Current Month '!C18-'Previous Month '!C18</f>
        <v>-7.0229999999999961</v>
      </c>
      <c r="D18" s="84">
        <f>'Current Month '!D18-'Previous Month '!D18</f>
        <v>-5.7329999999997199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0.77899999999999636</v>
      </c>
      <c r="C19" s="84">
        <f>'Current Month '!C19-'Previous Month '!C19</f>
        <v>1.1960000000000264</v>
      </c>
      <c r="D19" s="84">
        <f>'Current Month '!D19-'Previous Month '!D19</f>
        <v>1.9750000000003638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0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21179249</v>
      </c>
      <c r="C26" s="84">
        <f>'Current Month '!C26-'Previous Month '!C26</f>
        <v>266453678</v>
      </c>
      <c r="D26" s="84">
        <f>'Current Month '!D26-'Previous Month '!D26</f>
        <v>287632927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246083005</v>
      </c>
      <c r="C27" s="84">
        <f>'Current Month '!C27-'Previous Month '!C27</f>
        <v>94608337</v>
      </c>
      <c r="D27" s="84">
        <f>'Current Month '!D27-'Previous Month '!D27</f>
        <v>340691342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267262254</v>
      </c>
      <c r="C28" s="84">
        <f>'Current Month '!C28-'Previous Month '!C28</f>
        <v>361062015</v>
      </c>
      <c r="D28" s="84">
        <f>'Current Month '!D28-'Previous Month '!D28</f>
        <v>628324269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-6851956</v>
      </c>
      <c r="C30" s="84">
        <f>'Current Month '!C30-'Previous Month '!C30</f>
        <v>-33390904</v>
      </c>
      <c r="D30" s="84">
        <f>'Current Month '!D30-'Previous Month '!D30</f>
        <v>-40242860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-22382608</v>
      </c>
      <c r="C31" s="84">
        <f>'Current Month '!C31-'Previous Month '!C31</f>
        <v>11528570</v>
      </c>
      <c r="D31" s="84">
        <f>'Current Month '!D31-'Previous Month '!D31</f>
        <v>-10854038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-29234564</v>
      </c>
      <c r="C32" s="84">
        <f>'Current Month '!C32-'Previous Month '!C32</f>
        <v>-21862334</v>
      </c>
      <c r="D32" s="84">
        <f>'Current Month '!D32-'Previous Month '!D32</f>
        <v>-51096898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71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-7.7555094832219918E-3</v>
      </c>
      <c r="C7" s="108">
        <f>Difference!C7/'Previous Month '!C7</f>
        <v>8.735720456945378E-3</v>
      </c>
      <c r="D7" s="108">
        <f>Difference!D7/'Previous Month '!D7</f>
        <v>-3.0441817733044456E-3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1.5623678880094698E-3</v>
      </c>
      <c r="C8" s="108">
        <f>Difference!C8/'Previous Month '!C8</f>
        <v>-3.698307744032276E-3</v>
      </c>
      <c r="D8" s="108">
        <f>Difference!D8/'Previous Month '!D8</f>
        <v>1.0910600016064687E-3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7.4814891853899597E-4</v>
      </c>
      <c r="C9" s="108">
        <f>Difference!C9/'Previous Month '!C9</f>
        <v>-2.1513472812348733E-4</v>
      </c>
      <c r="D9" s="108">
        <f>Difference!D9/'Previous Month '!D9</f>
        <v>6.4130288884580399E-4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-0.14874839068352061</v>
      </c>
      <c r="C12" s="108">
        <f>Difference!C12/'Previous Month '!C12</f>
        <v>-7.9750113080724605E-3</v>
      </c>
      <c r="D12" s="108">
        <f>Difference!D12/'Previous Month '!D12</f>
        <v>-1.9909416058956263E-2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-0.14758133660995076</v>
      </c>
      <c r="C13" s="108">
        <f>Difference!C13/'Previous Month '!C13</f>
        <v>-0.14913030973244396</v>
      </c>
      <c r="D13" s="108">
        <f>Difference!D13/'Previous Month '!D13</f>
        <v>-0.14801204426988904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-0.14767393676871862</v>
      </c>
      <c r="C14" s="108">
        <f>Difference!C14/'Previous Month '!C14</f>
        <v>-4.9301138863789076E-2</v>
      </c>
      <c r="D14" s="108">
        <f>Difference!D14/'Previous Month '!D14</f>
        <v>-9.3790059444095214E-2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-7.2424740631554466E-3</v>
      </c>
      <c r="C17" s="108">
        <f>Difference!C17/'Previous Month '!C17</f>
        <v>1.5172660781468736E-2</v>
      </c>
      <c r="D17" s="108">
        <f>Difference!D17/'Previous Month '!D17</f>
        <v>1.2589546168746909E-2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1.5888264853681118E-3</v>
      </c>
      <c r="C18" s="108">
        <f>Difference!C18/'Previous Month '!C18</f>
        <v>-3.1052687430360253E-2</v>
      </c>
      <c r="D18" s="108">
        <f>Difference!D18/'Previous Month '!D18</f>
        <v>-5.5226744656499092E-3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8.8274355336575314E-4</v>
      </c>
      <c r="C19" s="108">
        <f>Difference!C19/'Previous Month '!C19</f>
        <v>1.5575715428032986E-3</v>
      </c>
      <c r="D19" s="108">
        <f>Difference!D19/'Previous Month '!D19</f>
        <v>1.1967245497591186E-3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0.85125160931647936</v>
      </c>
      <c r="C26" s="108">
        <f>Difference!C26/'Previous Month '!C26</f>
        <v>0.99202498869192757</v>
      </c>
      <c r="D26" s="108">
        <f>Difference!D26/'Previous Month '!D26</f>
        <v>0.98009058394104376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0.85241866339004924</v>
      </c>
      <c r="C27" s="108">
        <f>Difference!C27/'Previous Month '!C27</f>
        <v>0.8508696902675561</v>
      </c>
      <c r="D27" s="108">
        <f>Difference!D27/'Previous Month '!D27</f>
        <v>0.85198795573011099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0.85232606323128135</v>
      </c>
      <c r="C28" s="108">
        <f>Difference!C28/'Previous Month '!C28</f>
        <v>0.95069886113621094</v>
      </c>
      <c r="D28" s="108">
        <f>Difference!D28/'Previous Month '!D28</f>
        <v>0.90620994055590476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-2.4930360999111955E-2</v>
      </c>
      <c r="C30" s="108">
        <f>Difference!C30/'Previous Month '!C30</f>
        <v>-1.0275171625901018E-2</v>
      </c>
      <c r="D30" s="108">
        <f>Difference!D30/'Previous Month '!D30</f>
        <v>-1.141799303856136E-2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-7.6213641192504041E-3</v>
      </c>
      <c r="C31" s="108">
        <f>Difference!C31/'Previous Month '!C31</f>
        <v>8.3513819932382761E-3</v>
      </c>
      <c r="D31" s="108">
        <f>Difference!D31/'Previous Month '!D31</f>
        <v>-2.5141016554493523E-3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-9.1026102316384347E-3</v>
      </c>
      <c r="C32" s="108">
        <f>Difference!C32/'Previous Month '!C32</f>
        <v>-4.7217769365881582E-3</v>
      </c>
      <c r="D32" s="108">
        <f>Difference!D32/'Previous Month '!D32</f>
        <v>-6.5159857841781748E-3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topLeftCell="A28" workbookViewId="0">
      <selection activeCell="K51" sqref="K51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71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8.6639936706314619E-2</v>
      </c>
      <c r="C7" s="110">
        <f>'Current Month '!C7/'Current Month '!C9</f>
        <v>0.28264027112808648</v>
      </c>
      <c r="D7" s="110">
        <f>'Current Month '!D7/'Current Month '!D9</f>
        <v>0.10836140340417921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0.91336006329368535</v>
      </c>
      <c r="C8" s="110">
        <f>'Current Month '!C8/'Current Month '!C9</f>
        <v>0.71735972887191346</v>
      </c>
      <c r="D8" s="110">
        <f>'Current Month '!D8/'Current Month '!D9</f>
        <v>0.89163859659582079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7.9245193374744199E-2</v>
      </c>
      <c r="C12" s="110">
        <f>'Current Month '!C12/'Current Month '!C14</f>
        <v>0.73797205723786807</v>
      </c>
      <c r="D12" s="110">
        <f>'Current Month '!D12/'Current Month '!D14</f>
        <v>0.45777784050547315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0.92075480662525577</v>
      </c>
      <c r="C13" s="112">
        <f>'Current Month '!C13/'Current Month '!C14</f>
        <v>0.26202794276213187</v>
      </c>
      <c r="D13" s="112">
        <f>'Current Month '!D13/'Current Month '!D14</f>
        <v>0.5422221594945269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7.9303258968248136E-2</v>
      </c>
      <c r="C17" s="110">
        <f>'Current Month '!C17/'Current Month '!C19</f>
        <v>0.71505270083660799</v>
      </c>
      <c r="D17" s="110">
        <f>'Current Month '!D17/'Current Month '!D19</f>
        <v>0.37520857125738283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0.92069674103175192</v>
      </c>
      <c r="C18" s="112">
        <f>'Current Month '!C18/'Current Month '!C19</f>
        <v>0.28494729916339206</v>
      </c>
      <c r="D18" s="112">
        <f>'Current Month '!D18/'Current Month '!D19</f>
        <v>0.62479142874261717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27</v>
      </c>
      <c r="C22" s="113">
        <f>'Previous Month '!C22</f>
        <v>39</v>
      </c>
      <c r="D22" s="113">
        <f>'Previous Month '!D22</f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7.9299192327662527E-2</v>
      </c>
      <c r="C26" s="110">
        <f>'Current Month '!C26/'Current Month '!C28</f>
        <v>0.7222122178446001</v>
      </c>
      <c r="D26" s="110">
        <f>'Current Month '!D26/'Current Month '!D28</f>
        <v>0.43967492651080164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0.92070080767233753</v>
      </c>
      <c r="C27" s="112">
        <f>'Current Month '!C27/'Current Month '!C28</f>
        <v>0.27778778215539995</v>
      </c>
      <c r="D27" s="112">
        <f>'Current Month '!D27/'Current Month '!D28</f>
        <v>0.56032507348919836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8.4209729712586973E-2</v>
      </c>
      <c r="C30" s="110">
        <f>'Current Month '!C30/'Current Month '!C32</f>
        <v>0.69793985269656866</v>
      </c>
      <c r="D30" s="110">
        <f>'Current Month '!D30/'Current Month '!D32</f>
        <v>0.44723571168639642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0.915790270287413</v>
      </c>
      <c r="C31" s="110">
        <f>'Current Month '!C31/'Current Month '!C32</f>
        <v>0.30206014730343128</v>
      </c>
      <c r="D31" s="110">
        <f>'Current Month '!D31/'Current Month '!D32</f>
        <v>0.55276428831360358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8543</v>
      </c>
      <c r="C38" s="131">
        <v>0.25</v>
      </c>
      <c r="D38" s="130">
        <v>30537</v>
      </c>
      <c r="E38" s="131">
        <v>0.25</v>
      </c>
      <c r="F38" s="130">
        <v>25167</v>
      </c>
      <c r="G38" s="142">
        <v>0.75</v>
      </c>
      <c r="H38" s="130">
        <v>93789</v>
      </c>
      <c r="I38" s="131">
        <v>0.75</v>
      </c>
      <c r="J38" s="130">
        <v>33710</v>
      </c>
      <c r="K38" s="118">
        <f>J38/J45</f>
        <v>0.91088413316039774</v>
      </c>
      <c r="L38" s="130">
        <v>124326</v>
      </c>
      <c r="M38" s="119">
        <f>L38/L45</f>
        <v>0.16191991914813811</v>
      </c>
      <c r="N38" s="5"/>
      <c r="O38" s="64"/>
    </row>
    <row r="39" spans="1:15" ht="15.75" x14ac:dyDescent="0.2">
      <c r="A39" s="14" t="s">
        <v>47</v>
      </c>
      <c r="B39" s="130">
        <v>951</v>
      </c>
      <c r="C39" s="131">
        <v>0.41</v>
      </c>
      <c r="D39" s="130">
        <v>49199</v>
      </c>
      <c r="E39" s="131">
        <v>0.44</v>
      </c>
      <c r="F39" s="130">
        <v>1347</v>
      </c>
      <c r="G39" s="131">
        <v>0.59</v>
      </c>
      <c r="H39" s="130">
        <v>61487</v>
      </c>
      <c r="I39" s="131">
        <v>0.56000000000000005</v>
      </c>
      <c r="J39" s="130">
        <v>2298</v>
      </c>
      <c r="K39" s="118">
        <f>J39/J45</f>
        <v>6.2094682230869003E-2</v>
      </c>
      <c r="L39" s="130">
        <v>110686</v>
      </c>
      <c r="M39" s="119">
        <f>L39/L45</f>
        <v>0.14415543145304133</v>
      </c>
      <c r="N39" s="5"/>
      <c r="O39" s="64"/>
    </row>
    <row r="40" spans="1:15" ht="15.75" x14ac:dyDescent="0.2">
      <c r="A40" s="14" t="s">
        <v>48</v>
      </c>
      <c r="B40" s="130">
        <v>313</v>
      </c>
      <c r="C40" s="131">
        <v>0.65</v>
      </c>
      <c r="D40" s="130">
        <v>43940</v>
      </c>
      <c r="E40" s="131">
        <v>0.66</v>
      </c>
      <c r="F40" s="130">
        <v>167</v>
      </c>
      <c r="G40" s="131">
        <v>0.35</v>
      </c>
      <c r="H40" s="130">
        <v>22214</v>
      </c>
      <c r="I40" s="131">
        <v>0.34</v>
      </c>
      <c r="J40" s="130">
        <v>480</v>
      </c>
      <c r="K40" s="118">
        <f>J40/J45</f>
        <v>1.2970168612191959E-2</v>
      </c>
      <c r="L40" s="130">
        <v>66154</v>
      </c>
      <c r="M40" s="119">
        <f>L40/L45</f>
        <v>8.6157765321219451E-2</v>
      </c>
      <c r="N40" s="5"/>
      <c r="O40" s="64"/>
    </row>
    <row r="41" spans="1:15" ht="15.75" x14ac:dyDescent="0.2">
      <c r="A41" s="14" t="s">
        <v>49</v>
      </c>
      <c r="B41" s="130">
        <v>117</v>
      </c>
      <c r="C41" s="131">
        <v>0.7</v>
      </c>
      <c r="D41" s="130">
        <v>28886</v>
      </c>
      <c r="E41" s="131">
        <v>0.71</v>
      </c>
      <c r="F41" s="130">
        <v>50</v>
      </c>
      <c r="G41" s="131">
        <v>0.3</v>
      </c>
      <c r="H41" s="130">
        <v>11993</v>
      </c>
      <c r="I41" s="131">
        <v>0.28999999999999998</v>
      </c>
      <c r="J41" s="130">
        <v>167</v>
      </c>
      <c r="K41" s="118">
        <f>J41/J45</f>
        <v>4.5125378296584518E-3</v>
      </c>
      <c r="L41" s="130">
        <v>40879</v>
      </c>
      <c r="M41" s="119">
        <f>L41/L45</f>
        <v>5.3240065431661425E-2</v>
      </c>
      <c r="N41" s="5"/>
      <c r="O41" s="64"/>
    </row>
    <row r="42" spans="1:15" ht="15.75" x14ac:dyDescent="0.2">
      <c r="A42" s="14" t="s">
        <v>50</v>
      </c>
      <c r="B42" s="130">
        <v>89</v>
      </c>
      <c r="C42" s="131">
        <v>0.85</v>
      </c>
      <c r="D42" s="130">
        <v>31467</v>
      </c>
      <c r="E42" s="131">
        <v>0.85</v>
      </c>
      <c r="F42" s="130">
        <v>16</v>
      </c>
      <c r="G42" s="131">
        <v>0.15</v>
      </c>
      <c r="H42" s="130">
        <v>5497</v>
      </c>
      <c r="I42" s="131">
        <v>0.15</v>
      </c>
      <c r="J42" s="130">
        <v>105</v>
      </c>
      <c r="K42" s="118">
        <f>J42/J45</f>
        <v>2.8372243839169908E-3</v>
      </c>
      <c r="L42" s="130">
        <v>36964</v>
      </c>
      <c r="M42" s="119">
        <f>L42/L45</f>
        <v>4.814124070099398E-2</v>
      </c>
      <c r="N42" s="5"/>
      <c r="O42" s="64"/>
    </row>
    <row r="43" spans="1:15" ht="15.75" x14ac:dyDescent="0.2">
      <c r="A43" s="14" t="s">
        <v>51</v>
      </c>
      <c r="B43" s="130">
        <v>44</v>
      </c>
      <c r="C43" s="131">
        <v>0.83</v>
      </c>
      <c r="D43" s="130">
        <v>19827</v>
      </c>
      <c r="E43" s="131">
        <v>0.83</v>
      </c>
      <c r="F43" s="130">
        <v>9</v>
      </c>
      <c r="G43" s="131">
        <v>0.17</v>
      </c>
      <c r="H43" s="130">
        <v>3984</v>
      </c>
      <c r="I43" s="131">
        <v>0.17</v>
      </c>
      <c r="J43" s="130">
        <v>53</v>
      </c>
      <c r="K43" s="118">
        <f>J43/J45</f>
        <v>1.432122784262862E-3</v>
      </c>
      <c r="L43" s="130">
        <v>23811</v>
      </c>
      <c r="M43" s="119">
        <f>L43/L45</f>
        <v>3.1011012940465522E-2</v>
      </c>
      <c r="N43" s="5"/>
      <c r="O43" s="64"/>
    </row>
    <row r="44" spans="1:15" ht="15.75" x14ac:dyDescent="0.2">
      <c r="A44" s="14" t="s">
        <v>52</v>
      </c>
      <c r="B44" s="130">
        <v>167</v>
      </c>
      <c r="C44" s="131">
        <v>0.86</v>
      </c>
      <c r="D44" s="130">
        <v>337841</v>
      </c>
      <c r="E44" s="131">
        <v>0.93</v>
      </c>
      <c r="F44" s="130">
        <v>28</v>
      </c>
      <c r="G44" s="131">
        <v>0.14000000000000001</v>
      </c>
      <c r="H44" s="130">
        <v>27163</v>
      </c>
      <c r="I44" s="131">
        <v>7.0000000000000007E-2</v>
      </c>
      <c r="J44" s="130">
        <v>195</v>
      </c>
      <c r="K44" s="118">
        <f>J44/J45</f>
        <v>5.2691309987029835E-3</v>
      </c>
      <c r="L44" s="130">
        <v>365004</v>
      </c>
      <c r="M44" s="119">
        <f>L44/L45</f>
        <v>0.47537456500448022</v>
      </c>
      <c r="N44" s="5"/>
      <c r="O44" s="64"/>
    </row>
    <row r="45" spans="1:15" ht="15.75" x14ac:dyDescent="0.25">
      <c r="A45" s="14" t="s">
        <v>4</v>
      </c>
      <c r="B45" s="135">
        <v>10224</v>
      </c>
      <c r="C45" s="131">
        <v>0.28000000000000003</v>
      </c>
      <c r="D45" s="135">
        <v>541697</v>
      </c>
      <c r="E45" s="131">
        <v>0.71</v>
      </c>
      <c r="F45" s="135">
        <v>26784</v>
      </c>
      <c r="G45" s="131">
        <v>0.72</v>
      </c>
      <c r="H45" s="135">
        <v>226127</v>
      </c>
      <c r="I45" s="131">
        <v>0.28999999999999998</v>
      </c>
      <c r="J45" s="135">
        <v>37008</v>
      </c>
      <c r="K45" s="118">
        <f>J45/J45</f>
        <v>1</v>
      </c>
      <c r="L45" s="135">
        <v>767824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6" t="s">
        <v>66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2023-04-26T15:52:37Z</dcterms:modified>
</cp:coreProperties>
</file>