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2\Differences\"/>
    </mc:Choice>
  </mc:AlternateContent>
  <xr:revisionPtr revIDLastSave="0" documentId="13_ncr:1_{817AD68A-7F3A-4245-9300-CDA4365E275B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D14" i="1"/>
  <c r="C14" i="1"/>
  <c r="B14" i="1"/>
  <c r="D13" i="1"/>
  <c r="D12" i="1"/>
  <c r="C9" i="1"/>
  <c r="B9" i="1"/>
  <c r="D8" i="1"/>
  <c r="D7" i="1"/>
  <c r="D9" i="1" s="1"/>
  <c r="C32" i="2" l="1"/>
  <c r="B32" i="2"/>
  <c r="D31" i="2"/>
  <c r="D30" i="2"/>
  <c r="D32" i="2" s="1"/>
  <c r="D28" i="2"/>
  <c r="C28" i="2"/>
  <c r="B28" i="2"/>
  <c r="D27" i="2"/>
  <c r="D26" i="2"/>
  <c r="C19" i="2"/>
  <c r="B19" i="2"/>
  <c r="D18" i="2"/>
  <c r="D17" i="2"/>
  <c r="D19" i="2" s="1"/>
  <c r="D14" i="2"/>
  <c r="C14" i="2"/>
  <c r="B14" i="2"/>
  <c r="D13" i="2"/>
  <c r="D12" i="2"/>
  <c r="C9" i="2"/>
  <c r="B9" i="2"/>
  <c r="D8" i="2"/>
  <c r="D7" i="2"/>
  <c r="D9" i="2" s="1"/>
  <c r="M38" i="1" l="1"/>
  <c r="M39" i="1"/>
  <c r="M40" i="1"/>
  <c r="M41" i="1"/>
  <c r="M42" i="1"/>
  <c r="M43" i="1"/>
  <c r="M44" i="1"/>
  <c r="M45" i="1"/>
  <c r="K45" i="1" l="1"/>
  <c r="K44" i="1"/>
  <c r="K43" i="1"/>
  <c r="K42" i="1"/>
  <c r="K41" i="1"/>
  <c r="K40" i="1"/>
  <c r="K39" i="1"/>
  <c r="K38" i="1"/>
  <c r="C32" i="5" l="1"/>
  <c r="C27" i="5"/>
  <c r="B26" i="5"/>
  <c r="D14" i="5"/>
  <c r="C12" i="5"/>
  <c r="B12" i="5"/>
  <c r="B7" i="5"/>
  <c r="C7" i="5"/>
  <c r="B8" i="5"/>
  <c r="C8" i="5"/>
  <c r="B9" i="5"/>
  <c r="C9" i="5"/>
  <c r="D13" i="5"/>
  <c r="C14" i="5"/>
  <c r="B17" i="5"/>
  <c r="C17" i="5"/>
  <c r="B18" i="5"/>
  <c r="C18" i="5"/>
  <c r="B19" i="5"/>
  <c r="C19" i="5"/>
  <c r="B22" i="5"/>
  <c r="C22" i="5"/>
  <c r="D22" i="5"/>
  <c r="C26" i="5"/>
  <c r="C28" i="5"/>
  <c r="B30" i="5"/>
  <c r="B31" i="5"/>
  <c r="C31" i="5"/>
  <c r="B32" i="5"/>
  <c r="D30" i="5" l="1"/>
  <c r="D31" i="5"/>
  <c r="D32" i="5"/>
  <c r="B27" i="5"/>
  <c r="B28" i="5"/>
  <c r="C30" i="5"/>
  <c r="D19" i="5"/>
  <c r="D17" i="5"/>
  <c r="D18" i="5"/>
  <c r="C13" i="5"/>
  <c r="B13" i="5"/>
  <c r="D12" i="5"/>
  <c r="D9" i="5"/>
  <c r="B14" i="5"/>
  <c r="D28" i="5" l="1"/>
  <c r="D27" i="5"/>
  <c r="D26" i="5"/>
  <c r="D8" i="5"/>
  <c r="D7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<sst xmlns="http://schemas.openxmlformats.org/spreadsheetml/2006/main" count="268" uniqueCount="71">
  <si>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</si>
  <si>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</si>
  <si>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</si>
  <si>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</si>
  <si>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</si>
  <si>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</si>
  <si>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</si>
  <si>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</si>
  <si>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</si>
  <si>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</si>
  <si>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</si>
  <si>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</si>
  <si>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</si>
  <si>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</si>
  <si>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</si>
  <si>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</si>
  <si>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</si>
  <si>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</si>
  <si>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</si>
  <si>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</si>
  <si>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</si>
  <si>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</si>
  <si>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</si>
  <si>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</si>
  <si>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</si>
  <si>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</si>
  <si>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</si>
  <si>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</si>
  <si>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</si>
  <si>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</si>
  <si>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</si>
  <si>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</si>
  <si>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</si>
  <si>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</si>
  <si>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</si>
  <si>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</si>
  <si>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</si>
  <si>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</si>
  <si>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</si>
  <si>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</si>
  <si>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</si>
  <si>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</si>
  <si>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</si>
  <si>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</si>
  <si>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</si>
  <si>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</si>
  <si>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</si>
  <si>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</si>
  <si>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</si>
  <si>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</si>
  <si>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</si>
  <si>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</si>
  <si>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</si>
  <si>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</si>
  <si>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</si>
  <si>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</si>
  <si>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</si>
  <si>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</si>
  <si>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</si>
  <si>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</si>
  <si>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</si>
  <si>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</si>
  <si>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</si>
  <si>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</si>
  <si>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</si>
  <si>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</si>
  <si>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</si>
  <si>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</si>
  <si>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Fuel Resource Mix as reported for the Period June 2020 to May 2021</t>
  </si>
  <si>
    <t>(As of April 29, 2022) April 2022 REPORT</t>
  </si>
  <si>
    <t>(As of May 27, 2022) May 2022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</si>
</sst>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37" fontId="5" fillId="5" borderId="1" xfId="3" applyNumberFormat="1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70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27755</v>
      </c>
      <c r="C7" s="132">
        <v>8717</v>
      </c>
      <c r="D7" s="132">
        <f>SUM(B7:C7)</f>
        <v>36472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268202</v>
      </c>
      <c r="C8" s="133">
        <v>28347</v>
      </c>
      <c r="D8" s="133">
        <f>SUM(B8:C8)</f>
        <v>296549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295957</v>
      </c>
      <c r="C9" s="134">
        <f>SUM(C7:C8)</f>
        <v>37064</v>
      </c>
      <c r="D9" s="134">
        <f>SUM(D7:D8)</f>
        <v>333021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3">
        <v>17512450</v>
      </c>
      <c r="C12" s="132">
        <v>240257317</v>
      </c>
      <c r="D12" s="132">
        <f>SUM(B12:C12)</f>
        <v>257769767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172679449</v>
      </c>
      <c r="C13" s="133">
        <v>83011346</v>
      </c>
      <c r="D13" s="133">
        <f>SUM(B13:C13)</f>
        <v>255690795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190191899</v>
      </c>
      <c r="C14" s="134">
        <f>SUM(C12:C13)</f>
        <v>323268663</v>
      </c>
      <c r="D14" s="134">
        <f>SUM(D12:D13)</f>
        <v>513460562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75.44</v>
      </c>
      <c r="C17" s="136">
        <v>465.61099999999999</v>
      </c>
      <c r="D17" s="136">
        <f>SUM(B17:C17)</f>
        <v>541.05099999999993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800.55600000000004</v>
      </c>
      <c r="C18" s="137">
        <v>301.27600000000001</v>
      </c>
      <c r="D18" s="137">
        <f>SUM(B18:C18)</f>
        <v>1101.8320000000001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875.99600000000009</v>
      </c>
      <c r="C19" s="138">
        <f>SUM(C17:C18)</f>
        <v>766.88699999999994</v>
      </c>
      <c r="D19" s="138">
        <f>SUM(D17:D18)</f>
        <v>1642.883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25</v>
      </c>
      <c r="C22" s="139">
        <v>41</v>
      </c>
      <c r="D22" s="139"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120996986</v>
      </c>
      <c r="C26" s="132">
        <v>1435763920</v>
      </c>
      <c r="D26" s="134">
        <f>SUM(B26:C26)</f>
        <v>1556760906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1187740564</v>
      </c>
      <c r="C27" s="133">
        <v>421367539</v>
      </c>
      <c r="D27" s="134">
        <f>SUM(B27:C27)</f>
        <v>1609108103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1308737550</v>
      </c>
      <c r="C28" s="134">
        <f>SUM(C26:C27)</f>
        <v>1857131459</v>
      </c>
      <c r="D28" s="134">
        <f>SUM(D26:D27)</f>
        <v>3165869009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313918863</v>
      </c>
      <c r="C30" s="132">
        <v>3772189321</v>
      </c>
      <c r="D30" s="132">
        <f>SUM(B30:C30)</f>
        <v>4086108184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2921544735</v>
      </c>
      <c r="C31" s="133">
        <v>956073421</v>
      </c>
      <c r="D31" s="133">
        <f>SUM(B31:C31)</f>
        <v>3877618156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3235463598</v>
      </c>
      <c r="C32" s="134">
        <f>SUM(C30:C31)</f>
        <v>4728262742</v>
      </c>
      <c r="D32" s="134">
        <f>SUM(D30:D31)</f>
        <v>7963726340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7021</v>
      </c>
      <c r="C38" s="131">
        <v>0.21</v>
      </c>
      <c r="D38" s="130">
        <v>27984</v>
      </c>
      <c r="E38" s="131">
        <v>0.23</v>
      </c>
      <c r="F38" s="130">
        <v>26801</v>
      </c>
      <c r="G38" s="142">
        <v>0.79</v>
      </c>
      <c r="H38" s="130">
        <v>95229</v>
      </c>
      <c r="I38" s="131">
        <v>0.77</v>
      </c>
      <c r="J38" s="130">
        <v>33822</v>
      </c>
      <c r="K38" s="118">
        <f>J38/J45</f>
        <v>0.91071140072163281</v>
      </c>
      <c r="L38" s="130">
        <v>123213</v>
      </c>
      <c r="M38" s="119">
        <f>L38/L45</f>
        <v>0.16067481518477611</v>
      </c>
      <c r="N38" s="5"/>
      <c r="O38" s="64"/>
    </row>
    <row r="39" spans="1:15" ht="15.75" x14ac:dyDescent="0.2">
      <c r="A39" s="14" t="s">
        <v>47</v>
      </c>
      <c r="B39" s="130">
        <v>916</v>
      </c>
      <c r="C39" s="131">
        <v>0.4</v>
      </c>
      <c r="D39" s="130">
        <v>47081</v>
      </c>
      <c r="E39" s="131">
        <v>0.42</v>
      </c>
      <c r="F39" s="130">
        <v>1396</v>
      </c>
      <c r="G39" s="131">
        <v>0.6</v>
      </c>
      <c r="H39" s="130">
        <v>64365</v>
      </c>
      <c r="I39" s="131">
        <v>0.57999999999999996</v>
      </c>
      <c r="J39" s="130">
        <v>2312</v>
      </c>
      <c r="K39" s="118">
        <f>J39/J45</f>
        <v>6.2254294792395928E-2</v>
      </c>
      <c r="L39" s="130">
        <v>111446</v>
      </c>
      <c r="M39" s="119">
        <f>L39/L45</f>
        <v>0.14533016364411674</v>
      </c>
      <c r="N39" s="5"/>
      <c r="O39" s="64"/>
    </row>
    <row r="40" spans="1:15" ht="15.75" x14ac:dyDescent="0.2">
      <c r="A40" s="14" t="s">
        <v>48</v>
      </c>
      <c r="B40" s="130">
        <v>243</v>
      </c>
      <c r="C40" s="131">
        <v>0.5</v>
      </c>
      <c r="D40" s="130">
        <v>33797</v>
      </c>
      <c r="E40" s="131">
        <v>0.51</v>
      </c>
      <c r="F40" s="130">
        <v>241</v>
      </c>
      <c r="G40" s="131">
        <v>0.5</v>
      </c>
      <c r="H40" s="130">
        <v>32947</v>
      </c>
      <c r="I40" s="131">
        <v>0.49</v>
      </c>
      <c r="J40" s="130">
        <v>484</v>
      </c>
      <c r="K40" s="118">
        <f>J40/J45</f>
        <v>1.3032473477300879E-2</v>
      </c>
      <c r="L40" s="130">
        <v>66744</v>
      </c>
      <c r="M40" s="119">
        <f>L40/L45</f>
        <v>8.703691870738231E-2</v>
      </c>
      <c r="N40" s="5"/>
      <c r="O40" s="64"/>
    </row>
    <row r="41" spans="1:15" ht="15.75" x14ac:dyDescent="0.2">
      <c r="A41" s="14" t="s">
        <v>49</v>
      </c>
      <c r="B41" s="130">
        <v>95</v>
      </c>
      <c r="C41" s="131">
        <v>0.56000000000000005</v>
      </c>
      <c r="D41" s="130">
        <v>23498</v>
      </c>
      <c r="E41" s="131">
        <v>0.56999999999999995</v>
      </c>
      <c r="F41" s="130">
        <v>74</v>
      </c>
      <c r="G41" s="131">
        <v>0.44</v>
      </c>
      <c r="H41" s="130">
        <v>17816</v>
      </c>
      <c r="I41" s="131">
        <v>0.43</v>
      </c>
      <c r="J41" s="130">
        <v>169</v>
      </c>
      <c r="K41" s="118">
        <f>J41/J45</f>
        <v>4.5505950778178686E-3</v>
      </c>
      <c r="L41" s="130">
        <v>41314</v>
      </c>
      <c r="M41" s="119">
        <f>L41/L45</f>
        <v>5.3875153713843833E-2</v>
      </c>
      <c r="N41" s="5"/>
      <c r="O41" s="64"/>
    </row>
    <row r="42" spans="1:15" ht="15.75" x14ac:dyDescent="0.2">
      <c r="A42" s="14" t="s">
        <v>50</v>
      </c>
      <c r="B42" s="130">
        <v>76</v>
      </c>
      <c r="C42" s="131">
        <v>0.72</v>
      </c>
      <c r="D42" s="130">
        <v>26905</v>
      </c>
      <c r="E42" s="131">
        <v>0.73</v>
      </c>
      <c r="F42" s="130">
        <v>29</v>
      </c>
      <c r="G42" s="131">
        <v>0.28000000000000003</v>
      </c>
      <c r="H42" s="130">
        <v>10058</v>
      </c>
      <c r="I42" s="131">
        <v>0.27</v>
      </c>
      <c r="J42" s="130">
        <v>105</v>
      </c>
      <c r="K42" s="118">
        <f>J42/J45</f>
        <v>2.8272927998276697E-3</v>
      </c>
      <c r="L42" s="130">
        <v>36963</v>
      </c>
      <c r="M42" s="119">
        <f>L42/L45</f>
        <v>4.8201270918449182E-2</v>
      </c>
      <c r="N42" s="5"/>
      <c r="O42" s="64"/>
    </row>
    <row r="43" spans="1:15" ht="15.75" x14ac:dyDescent="0.2">
      <c r="A43" s="14" t="s">
        <v>51</v>
      </c>
      <c r="B43" s="130">
        <v>31</v>
      </c>
      <c r="C43" s="131">
        <v>0.57999999999999996</v>
      </c>
      <c r="D43" s="130">
        <v>13688</v>
      </c>
      <c r="E43" s="131">
        <v>0.56999999999999995</v>
      </c>
      <c r="F43" s="130">
        <v>22</v>
      </c>
      <c r="G43" s="131">
        <v>0.42</v>
      </c>
      <c r="H43" s="130">
        <v>10123</v>
      </c>
      <c r="I43" s="131">
        <v>0.43</v>
      </c>
      <c r="J43" s="130">
        <v>53</v>
      </c>
      <c r="K43" s="118">
        <f>J43/J45</f>
        <v>1.4271096989606333E-3</v>
      </c>
      <c r="L43" s="130">
        <v>23811</v>
      </c>
      <c r="M43" s="119">
        <f>L43/L45</f>
        <v>3.1050522464063889E-2</v>
      </c>
      <c r="N43" s="5"/>
      <c r="O43" s="64"/>
    </row>
    <row r="44" spans="1:15" ht="15.75" x14ac:dyDescent="0.2">
      <c r="A44" s="14" t="s">
        <v>52</v>
      </c>
      <c r="B44" s="130">
        <v>139</v>
      </c>
      <c r="C44" s="131">
        <v>0.72</v>
      </c>
      <c r="D44" s="130">
        <v>292655</v>
      </c>
      <c r="E44" s="131">
        <v>0.81</v>
      </c>
      <c r="F44" s="130">
        <v>54</v>
      </c>
      <c r="G44" s="131">
        <v>0.28000000000000003</v>
      </c>
      <c r="H44" s="130">
        <v>70701</v>
      </c>
      <c r="I44" s="131">
        <v>0.19</v>
      </c>
      <c r="J44" s="130">
        <v>193</v>
      </c>
      <c r="K44" s="118">
        <f>J44/J45</f>
        <v>5.1968334320641931E-3</v>
      </c>
      <c r="L44" s="130">
        <v>363356</v>
      </c>
      <c r="M44" s="119">
        <f>L44/L45</f>
        <v>0.47383115536736792</v>
      </c>
      <c r="N44" s="5"/>
      <c r="O44" s="64"/>
    </row>
    <row r="45" spans="1:15" ht="15.75" x14ac:dyDescent="0.25">
      <c r="A45" s="14" t="s">
        <v>4</v>
      </c>
      <c r="B45" s="135">
        <v>8521</v>
      </c>
      <c r="C45" s="131">
        <v>0.23</v>
      </c>
      <c r="D45" s="135">
        <v>465608</v>
      </c>
      <c r="E45" s="131">
        <v>0.61</v>
      </c>
      <c r="F45" s="135">
        <v>28617</v>
      </c>
      <c r="G45" s="131">
        <v>0.77</v>
      </c>
      <c r="H45" s="135">
        <v>301239</v>
      </c>
      <c r="I45" s="131">
        <v>0.39</v>
      </c>
      <c r="J45" s="135">
        <v>37138</v>
      </c>
      <c r="K45" s="118">
        <f>J45/J45</f>
        <v>1</v>
      </c>
      <c r="L45" s="135">
        <v>766847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6" t="s">
        <v>68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topLeftCell="A28" workbookViewId="0">
      <selection activeCell="C57" sqref="C57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69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28056</v>
      </c>
      <c r="C7" s="132">
        <v>10831</v>
      </c>
      <c r="D7" s="132">
        <f>SUM(B7:C7)</f>
        <v>38887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267417</v>
      </c>
      <c r="C8" s="133">
        <v>26143</v>
      </c>
      <c r="D8" s="133">
        <f>SUM(B8:C8)</f>
        <v>293560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295473</v>
      </c>
      <c r="C9" s="134">
        <f>SUM(C7:C8)</f>
        <v>36974</v>
      </c>
      <c r="D9" s="134">
        <f>SUM(D7:D8)</f>
        <v>332447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43">
        <v>18041256</v>
      </c>
      <c r="C12" s="132">
        <v>295014543</v>
      </c>
      <c r="D12" s="132">
        <f>SUM(B12:C12)</f>
        <v>313055799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200260324</v>
      </c>
      <c r="C13" s="133">
        <v>75127546</v>
      </c>
      <c r="D13" s="133">
        <f>SUM(B13:C13)</f>
        <v>275387870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218301580</v>
      </c>
      <c r="C14" s="134">
        <f>SUM(C12:C13)</f>
        <v>370142089</v>
      </c>
      <c r="D14" s="134">
        <f>SUM(D12:D13)</f>
        <v>588443669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79.787999999999997</v>
      </c>
      <c r="C17" s="136">
        <v>566.14</v>
      </c>
      <c r="D17" s="136">
        <f>SUM(B17:C17)</f>
        <v>645.928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828.06600000000003</v>
      </c>
      <c r="C18" s="137">
        <v>197.81700000000001</v>
      </c>
      <c r="D18" s="137">
        <f>SUM(B18:C18)</f>
        <v>1025.883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907.85400000000004</v>
      </c>
      <c r="C19" s="138">
        <f>SUM(C17:C18)</f>
        <v>763.95699999999999</v>
      </c>
      <c r="D19" s="138">
        <f>SUM(D17:D18)</f>
        <v>1671.8110000000001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26</v>
      </c>
      <c r="C22" s="139">
        <v>40</v>
      </c>
      <c r="D22" s="139">
        <v>44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103484536</v>
      </c>
      <c r="C26" s="132">
        <v>1195506603</v>
      </c>
      <c r="D26" s="134">
        <f>SUM(B26:C26)</f>
        <v>1298991139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1015061115</v>
      </c>
      <c r="C27" s="133">
        <v>338356193</v>
      </c>
      <c r="D27" s="134">
        <f>SUM(B27:C27)</f>
        <v>1353417308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1118545651</v>
      </c>
      <c r="C28" s="134">
        <f>SUM(C26:C27)</f>
        <v>1533862796</v>
      </c>
      <c r="D28" s="134">
        <f>SUM(D26:D27)</f>
        <v>2652408447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316284003</v>
      </c>
      <c r="C30" s="132">
        <v>3819178731</v>
      </c>
      <c r="D30" s="132">
        <f>SUM(B30:C30)</f>
        <v>4135462734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2913111192</v>
      </c>
      <c r="C31" s="133">
        <v>933347935</v>
      </c>
      <c r="D31" s="133">
        <f>SUM(B31:C31)</f>
        <v>3846459127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3229395195</v>
      </c>
      <c r="C32" s="134">
        <f>SUM(C30:C31)</f>
        <v>4752526666</v>
      </c>
      <c r="D32" s="134">
        <f>SUM(D30:D31)</f>
        <v>7981921861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8825</v>
      </c>
      <c r="C38" s="131">
        <v>0.26</v>
      </c>
      <c r="D38" s="130">
        <v>32550</v>
      </c>
      <c r="E38" s="131">
        <v>0.26</v>
      </c>
      <c r="F38" s="130">
        <v>25095</v>
      </c>
      <c r="G38" s="142">
        <v>0.74</v>
      </c>
      <c r="H38" s="130">
        <v>94441</v>
      </c>
      <c r="I38" s="131">
        <v>0.74</v>
      </c>
      <c r="J38" s="130">
        <v>33920</v>
      </c>
      <c r="K38" s="118">
        <f>J38/J45</f>
        <v>0.91465552110017523</v>
      </c>
      <c r="L38" s="130">
        <v>126991</v>
      </c>
      <c r="M38" s="119">
        <f>L38/L45</f>
        <v>0.16623708135067383</v>
      </c>
      <c r="N38" s="3"/>
      <c r="O38" s="2"/>
    </row>
    <row r="39" spans="1:15" ht="15.75" x14ac:dyDescent="0.2">
      <c r="A39" s="14" t="s">
        <v>47</v>
      </c>
      <c r="B39" s="130">
        <v>1092</v>
      </c>
      <c r="C39" s="131">
        <v>0.49</v>
      </c>
      <c r="D39" s="130">
        <v>56755</v>
      </c>
      <c r="E39" s="131">
        <v>0.52</v>
      </c>
      <c r="F39" s="130">
        <v>1149</v>
      </c>
      <c r="G39" s="131">
        <v>0.51</v>
      </c>
      <c r="H39" s="130">
        <v>52032</v>
      </c>
      <c r="I39" s="131">
        <v>0.48</v>
      </c>
      <c r="J39" s="130">
        <v>2241</v>
      </c>
      <c r="K39" s="118">
        <f>J39/J45</f>
        <v>6.0428744775515707E-2</v>
      </c>
      <c r="L39" s="130">
        <v>108787</v>
      </c>
      <c r="M39" s="119">
        <f>L39/L45</f>
        <v>0.14240720499008397</v>
      </c>
      <c r="N39" s="3"/>
      <c r="O39" s="2"/>
    </row>
    <row r="40" spans="1:15" ht="15.75" x14ac:dyDescent="0.2">
      <c r="A40" s="14" t="s">
        <v>48</v>
      </c>
      <c r="B40" s="130">
        <v>292</v>
      </c>
      <c r="C40" s="131">
        <v>0.68</v>
      </c>
      <c r="D40" s="130">
        <v>40767</v>
      </c>
      <c r="E40" s="131">
        <v>0.69</v>
      </c>
      <c r="F40" s="130">
        <v>138</v>
      </c>
      <c r="G40" s="131">
        <v>0.32</v>
      </c>
      <c r="H40" s="130">
        <v>18475</v>
      </c>
      <c r="I40" s="131">
        <v>0.31</v>
      </c>
      <c r="J40" s="130">
        <v>430</v>
      </c>
      <c r="K40" s="118">
        <f>J40/J45</f>
        <v>1.1594984495078873E-2</v>
      </c>
      <c r="L40" s="130">
        <v>59242</v>
      </c>
      <c r="M40" s="119">
        <f>L40/L45</f>
        <v>7.7550512818834558E-2</v>
      </c>
      <c r="N40" s="3"/>
      <c r="O40" s="2"/>
    </row>
    <row r="41" spans="1:15" ht="15.75" x14ac:dyDescent="0.2">
      <c r="A41" s="14" t="s">
        <v>49</v>
      </c>
      <c r="B41" s="130">
        <v>121</v>
      </c>
      <c r="C41" s="131">
        <v>0.77</v>
      </c>
      <c r="D41" s="130">
        <v>30159</v>
      </c>
      <c r="E41" s="131">
        <v>0.77</v>
      </c>
      <c r="F41" s="130">
        <v>37</v>
      </c>
      <c r="G41" s="131">
        <v>0.23</v>
      </c>
      <c r="H41" s="130">
        <v>9142</v>
      </c>
      <c r="I41" s="131">
        <v>0.23</v>
      </c>
      <c r="J41" s="130">
        <v>158</v>
      </c>
      <c r="K41" s="118">
        <f>J41/J45</f>
        <v>4.2604826749359581E-3</v>
      </c>
      <c r="L41" s="130">
        <v>39301</v>
      </c>
      <c r="M41" s="119">
        <f>L41/L45</f>
        <v>5.1446823272222691E-2</v>
      </c>
      <c r="N41" s="3"/>
      <c r="O41" s="2"/>
    </row>
    <row r="42" spans="1:15" ht="15.75" x14ac:dyDescent="0.2">
      <c r="A42" s="14" t="s">
        <v>50</v>
      </c>
      <c r="B42" s="130">
        <v>87</v>
      </c>
      <c r="C42" s="131">
        <v>0.89</v>
      </c>
      <c r="D42" s="130">
        <v>30510</v>
      </c>
      <c r="E42" s="131">
        <v>0.89</v>
      </c>
      <c r="F42" s="130">
        <v>11</v>
      </c>
      <c r="G42" s="131">
        <v>0.11</v>
      </c>
      <c r="H42" s="130">
        <v>3704</v>
      </c>
      <c r="I42" s="131">
        <v>0.11</v>
      </c>
      <c r="J42" s="130">
        <v>98</v>
      </c>
      <c r="K42" s="118">
        <f>J42/J45</f>
        <v>2.6425778616691385E-3</v>
      </c>
      <c r="L42" s="130">
        <v>34214</v>
      </c>
      <c r="M42" s="119">
        <f>L42/L45</f>
        <v>4.4787705438432288E-2</v>
      </c>
      <c r="N42" s="3"/>
      <c r="O42" s="2"/>
    </row>
    <row r="43" spans="1:15" ht="15.75" x14ac:dyDescent="0.2">
      <c r="A43" s="14" t="s">
        <v>51</v>
      </c>
      <c r="B43" s="130">
        <v>48</v>
      </c>
      <c r="C43" s="131">
        <v>0.89</v>
      </c>
      <c r="D43" s="130">
        <v>21377</v>
      </c>
      <c r="E43" s="131">
        <v>0.89</v>
      </c>
      <c r="F43" s="130">
        <v>6</v>
      </c>
      <c r="G43" s="131">
        <v>0.11</v>
      </c>
      <c r="H43" s="130">
        <v>2733</v>
      </c>
      <c r="I43" s="131">
        <v>0.11</v>
      </c>
      <c r="J43" s="130">
        <v>54</v>
      </c>
      <c r="K43" s="118">
        <f>J43/J45</f>
        <v>1.4561143319401376E-3</v>
      </c>
      <c r="L43" s="130">
        <v>24110</v>
      </c>
      <c r="M43" s="119">
        <f>L43/L45</f>
        <v>3.1561103002297378E-2</v>
      </c>
      <c r="N43" s="3"/>
      <c r="O43" s="2"/>
    </row>
    <row r="44" spans="1:15" ht="15.75" x14ac:dyDescent="0.2">
      <c r="A44" s="14" t="s">
        <v>52</v>
      </c>
      <c r="B44" s="130">
        <v>161</v>
      </c>
      <c r="C44" s="131">
        <v>0.88</v>
      </c>
      <c r="D44" s="130">
        <v>354022</v>
      </c>
      <c r="E44" s="131">
        <v>0.95</v>
      </c>
      <c r="F44" s="130">
        <v>23</v>
      </c>
      <c r="G44" s="131">
        <v>0.12</v>
      </c>
      <c r="H44" s="130">
        <v>17248</v>
      </c>
      <c r="I44" s="131">
        <v>0.05</v>
      </c>
      <c r="J44" s="130">
        <v>184</v>
      </c>
      <c r="K44" s="118">
        <f>J44/J45</f>
        <v>4.9615747606849133E-3</v>
      </c>
      <c r="L44" s="130">
        <v>371270</v>
      </c>
      <c r="M44" s="119">
        <f>L44/L45</f>
        <v>0.4860095691274553</v>
      </c>
      <c r="N44" s="3"/>
      <c r="O44" s="2"/>
    </row>
    <row r="45" spans="1:15" ht="15.75" x14ac:dyDescent="0.25">
      <c r="A45" s="14" t="s">
        <v>4</v>
      </c>
      <c r="B45" s="135">
        <v>10626</v>
      </c>
      <c r="C45" s="131">
        <v>0.28999999999999998</v>
      </c>
      <c r="D45" s="135">
        <v>566140</v>
      </c>
      <c r="E45" s="131">
        <v>0.74</v>
      </c>
      <c r="F45" s="135">
        <v>26459</v>
      </c>
      <c r="G45" s="131">
        <v>0.71</v>
      </c>
      <c r="H45" s="135">
        <v>197775</v>
      </c>
      <c r="I45" s="131">
        <v>0.26</v>
      </c>
      <c r="J45" s="135">
        <v>37085</v>
      </c>
      <c r="K45" s="118">
        <f>J45/J45</f>
        <v>1</v>
      </c>
      <c r="L45" s="135">
        <v>763915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6" t="s">
        <v>68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0.217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0.38400000000000001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0.33500000000000002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2E-3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6.0999999999999999E-2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6.0000000000000001E-3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1E-3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3.3000000000000002E-2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70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-301</v>
      </c>
      <c r="C7" s="84">
        <f>'Current Month '!C7-'Previous Month '!C7</f>
        <v>-2114</v>
      </c>
      <c r="D7" s="84">
        <f>'Current Month '!D7-'Previous Month '!D7</f>
        <v>-2415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785</v>
      </c>
      <c r="C8" s="84">
        <f>'Current Month '!C8-'Previous Month '!C8</f>
        <v>2204</v>
      </c>
      <c r="D8" s="84">
        <f>'Current Month '!D8-'Previous Month '!D8</f>
        <v>2989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484</v>
      </c>
      <c r="C9" s="84">
        <f>'Current Month '!C9-'Previous Month '!C9</f>
        <v>90</v>
      </c>
      <c r="D9" s="84">
        <f>'Current Month '!D9-'Previous Month '!D9</f>
        <v>574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-528806</v>
      </c>
      <c r="C12" s="84">
        <f>'Current Month '!C12-'Previous Month '!C12</f>
        <v>-54757226</v>
      </c>
      <c r="D12" s="84">
        <f>'Current Month '!D12-'Previous Month '!D12</f>
        <v>-55286032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-27580875</v>
      </c>
      <c r="C13" s="84">
        <f>'Current Month '!C13-'Previous Month '!C13</f>
        <v>7883800</v>
      </c>
      <c r="D13" s="84">
        <f>'Current Month '!D13-'Previous Month '!D13</f>
        <v>-19697075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-28109681</v>
      </c>
      <c r="C14" s="84">
        <f>'Current Month '!C14-'Previous Month '!C14</f>
        <v>-46873426</v>
      </c>
      <c r="D14" s="84">
        <f>'Current Month '!D14-'Previous Month '!D14</f>
        <v>-74983107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-4.347999999999999</v>
      </c>
      <c r="C17" s="84">
        <f>'Current Month '!C17-'Previous Month '!C17</f>
        <v>-100.529</v>
      </c>
      <c r="D17" s="84">
        <f>'Current Month '!D17-'Previous Month '!D17</f>
        <v>-104.87700000000007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-27.509999999999991</v>
      </c>
      <c r="C18" s="84">
        <f>'Current Month '!C18-'Previous Month '!C18</f>
        <v>103.459</v>
      </c>
      <c r="D18" s="84">
        <f>'Current Month '!D18-'Previous Month '!D18</f>
        <v>75.949000000000069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-31.857999999999947</v>
      </c>
      <c r="C19" s="84">
        <f>'Current Month '!C19-'Previous Month '!C19</f>
        <v>2.92999999999995</v>
      </c>
      <c r="D19" s="84">
        <f>'Current Month '!D19-'Previous Month '!D19</f>
        <v>-28.928000000000111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-1</v>
      </c>
      <c r="C22" s="84">
        <f>'Current Month '!C22-'Previous Month '!C22</f>
        <v>1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17512450</v>
      </c>
      <c r="C26" s="84">
        <f>'Current Month '!C26-'Previous Month '!C26</f>
        <v>240257317</v>
      </c>
      <c r="D26" s="84">
        <f>'Current Month '!D26-'Previous Month '!D26</f>
        <v>257769767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172679449</v>
      </c>
      <c r="C27" s="84">
        <f>'Current Month '!C27-'Previous Month '!C27</f>
        <v>83011346</v>
      </c>
      <c r="D27" s="84">
        <f>'Current Month '!D27-'Previous Month '!D27</f>
        <v>255690795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190191899</v>
      </c>
      <c r="C28" s="84">
        <f>'Current Month '!C28-'Previous Month '!C28</f>
        <v>323268663</v>
      </c>
      <c r="D28" s="84">
        <f>'Current Month '!D28-'Previous Month '!D28</f>
        <v>513460562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-2365140</v>
      </c>
      <c r="C30" s="84">
        <f>'Current Month '!C30-'Previous Month '!C30</f>
        <v>-46989410</v>
      </c>
      <c r="D30" s="84">
        <f>'Current Month '!D30-'Previous Month '!D30</f>
        <v>-49354550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8433543</v>
      </c>
      <c r="C31" s="84">
        <f>'Current Month '!C31-'Previous Month '!C31</f>
        <v>22725486</v>
      </c>
      <c r="D31" s="84">
        <f>'Current Month '!D31-'Previous Month '!D31</f>
        <v>31159029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6068403</v>
      </c>
      <c r="C32" s="84">
        <f>'Current Month '!C32-'Previous Month '!C32</f>
        <v>-24263924</v>
      </c>
      <c r="D32" s="84">
        <f>'Current Month '!D32-'Previous Month '!D32</f>
        <v>-18195521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70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-1.0728542914171657E-2</v>
      </c>
      <c r="C7" s="108">
        <f>Difference!C7/'Previous Month '!C7</f>
        <v>-0.19518050041547411</v>
      </c>
      <c r="D7" s="108">
        <f>Difference!D7/'Previous Month '!D7</f>
        <v>-6.210301643222671E-2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2.9354902642689134E-3</v>
      </c>
      <c r="C8" s="108">
        <f>Difference!C8/'Previous Month '!C8</f>
        <v>8.430555024289485E-2</v>
      </c>
      <c r="D8" s="108">
        <f>Difference!D8/'Previous Month '!D8</f>
        <v>1.0181904891674615E-2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1.6380515309351448E-3</v>
      </c>
      <c r="C9" s="108">
        <f>Difference!C9/'Previous Month '!C9</f>
        <v>2.434142911234922E-3</v>
      </c>
      <c r="D9" s="108">
        <f>Difference!D9/'Previous Month '!D9</f>
        <v>1.7265910054835808E-3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-2.931093045850023E-2</v>
      </c>
      <c r="C12" s="108">
        <f>Difference!C12/'Previous Month '!C12</f>
        <v>-0.18560856506657031</v>
      </c>
      <c r="D12" s="108">
        <f>Difference!D12/'Previous Month '!D12</f>
        <v>-0.17660120712218463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-0.13772510924330672</v>
      </c>
      <c r="C13" s="108">
        <f>Difference!C13/'Previous Month '!C13</f>
        <v>0.10493887288691688</v>
      </c>
      <c r="D13" s="108">
        <f>Difference!D13/'Previous Month '!D13</f>
        <v>-7.1524846028984498E-2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-0.12876535753886895</v>
      </c>
      <c r="C14" s="108">
        <f>Difference!C14/'Previous Month '!C14</f>
        <v>-0.12663630371416637</v>
      </c>
      <c r="D14" s="108">
        <f>Difference!D14/'Previous Month '!D14</f>
        <v>-0.12742614280722256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-5.449441018699553E-2</v>
      </c>
      <c r="C17" s="108">
        <f>Difference!C17/'Previous Month '!C17</f>
        <v>-0.17756915250644717</v>
      </c>
      <c r="D17" s="108">
        <f>Difference!D17/'Previous Month '!D17</f>
        <v>-0.16236639377763476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-3.3221989551557474E-2</v>
      </c>
      <c r="C18" s="108">
        <f>Difference!C18/'Previous Month '!C18</f>
        <v>0.52300358412067716</v>
      </c>
      <c r="D18" s="108">
        <f>Difference!D18/'Previous Month '!D18</f>
        <v>7.4032808809581657E-2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-3.5091545556884637E-2</v>
      </c>
      <c r="C19" s="108">
        <f>Difference!C19/'Previous Month '!C19</f>
        <v>3.8352943948415292E-3</v>
      </c>
      <c r="D19" s="108">
        <f>Difference!D19/'Previous Month '!D19</f>
        <v>-1.7303391352252204E-2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-3.8461538461538464E-2</v>
      </c>
      <c r="C22" s="108">
        <f>Difference!C22/'Previous Month '!C22</f>
        <v>2.5000000000000001E-2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0.16922769987585393</v>
      </c>
      <c r="C26" s="108">
        <f>Difference!C26/'Previous Month '!C26</f>
        <v>0.20096695107923215</v>
      </c>
      <c r="D26" s="108">
        <f>Difference!D26/'Previous Month '!D26</f>
        <v>0.19843843368973127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0.17011729288832034</v>
      </c>
      <c r="C27" s="108">
        <f>Difference!C27/'Previous Month '!C27</f>
        <v>0.24533715568788186</v>
      </c>
      <c r="D27" s="108">
        <f>Difference!D27/'Previous Month '!D27</f>
        <v>0.18892236229625636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0.17003499037340586</v>
      </c>
      <c r="C28" s="108">
        <f>Difference!C28/'Previous Month '!C28</f>
        <v>0.21075461497796183</v>
      </c>
      <c r="D28" s="108">
        <f>Difference!D28/'Previous Month '!D28</f>
        <v>0.19358276534699936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-7.4778995382830029E-3</v>
      </c>
      <c r="C30" s="108">
        <f>Difference!C30/'Previous Month '!C30</f>
        <v>-1.2303537830945257E-2</v>
      </c>
      <c r="D30" s="108">
        <f>Difference!D30/'Previous Month '!D30</f>
        <v>-1.193446856484235E-2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2.895029555741036E-3</v>
      </c>
      <c r="C31" s="108">
        <f>Difference!C31/'Previous Month '!C31</f>
        <v>2.4348354078696281E-2</v>
      </c>
      <c r="D31" s="108">
        <f>Difference!D31/'Previous Month '!D31</f>
        <v>8.100704562614738E-3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1.8791143955981515E-3</v>
      </c>
      <c r="C32" s="108">
        <f>Difference!C32/'Previous Month '!C32</f>
        <v>-5.1054787706055977E-3</v>
      </c>
      <c r="D32" s="108">
        <f>Difference!D32/'Previous Month '!D32</f>
        <v>-2.279591471435478E-3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H27" sqref="H27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70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9.3780515412711984E-2</v>
      </c>
      <c r="C7" s="110">
        <f>'Current Month '!C7/'Current Month '!C9</f>
        <v>0.23518778329376214</v>
      </c>
      <c r="D7" s="110">
        <f>'Current Month '!D7/'Current Month '!D9</f>
        <v>0.10951861894595236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0.90621948458728807</v>
      </c>
      <c r="C8" s="110">
        <f>'Current Month '!C8/'Current Month '!C9</f>
        <v>0.76481221670623789</v>
      </c>
      <c r="D8" s="110">
        <f>'Current Month '!D8/'Current Month '!D9</f>
        <v>0.89048138105404762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9.2077791389001268E-2</v>
      </c>
      <c r="C12" s="110">
        <f>'Current Month '!C12/'Current Month '!C14</f>
        <v>0.74321251794208087</v>
      </c>
      <c r="D12" s="110">
        <f>'Current Month '!D12/'Current Month '!D14</f>
        <v>0.5020244709660876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0.9079222086109987</v>
      </c>
      <c r="C13" s="112">
        <f>'Current Month '!C13/'Current Month '!C14</f>
        <v>0.25678748205791913</v>
      </c>
      <c r="D13" s="112">
        <f>'Current Month '!D13/'Current Month '!D14</f>
        <v>0.49797552903391246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8.611911469915387E-2</v>
      </c>
      <c r="C17" s="110">
        <f>'Current Month '!C17/'Current Month '!C19</f>
        <v>0.60714420768639976</v>
      </c>
      <c r="D17" s="110">
        <f>'Current Month '!D17/'Current Month '!D19</f>
        <v>0.32933020793324902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0.9138808853008461</v>
      </c>
      <c r="C18" s="112">
        <f>'Current Month '!C18/'Current Month '!C19</f>
        <v>0.39285579231360035</v>
      </c>
      <c r="D18" s="112">
        <f>'Current Month '!D18/'Current Month '!D19</f>
        <v>0.67066979206675104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26</v>
      </c>
      <c r="C22" s="113">
        <f>'Previous Month '!C22</f>
        <v>40</v>
      </c>
      <c r="D22" s="113">
        <f>'Previous Month '!D22</f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9.2453208819445881E-2</v>
      </c>
      <c r="C26" s="110">
        <f>'Current Month '!C26/'Current Month '!C28</f>
        <v>0.77310839415380339</v>
      </c>
      <c r="D26" s="110">
        <f>'Current Month '!D26/'Current Month '!D28</f>
        <v>0.49173257060680869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0.90754679118055415</v>
      </c>
      <c r="C27" s="112">
        <f>'Current Month '!C27/'Current Month '!C28</f>
        <v>0.22689160584619658</v>
      </c>
      <c r="D27" s="112">
        <f>'Current Month '!D27/'Current Month '!D28</f>
        <v>0.50826742939319125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9.7024384138968148E-2</v>
      </c>
      <c r="C30" s="110">
        <f>'Current Month '!C30/'Current Month '!C32</f>
        <v>0.79779604620795841</v>
      </c>
      <c r="D30" s="110">
        <f>'Current Month '!D30/'Current Month '!D32</f>
        <v>0.51308997943291956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0.90297561586103181</v>
      </c>
      <c r="C31" s="110">
        <f>'Current Month '!C31/'Current Month '!C32</f>
        <v>0.20220395379204162</v>
      </c>
      <c r="D31" s="110">
        <f>'Current Month '!D31/'Current Month '!D32</f>
        <v>0.48691002056708044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9414</v>
      </c>
      <c r="C38" s="131">
        <v>0.28000000000000003</v>
      </c>
      <c r="D38" s="130">
        <v>35925</v>
      </c>
      <c r="E38" s="131">
        <v>0.28999999999999998</v>
      </c>
      <c r="F38" s="130">
        <v>24286</v>
      </c>
      <c r="G38" s="142">
        <v>0.72</v>
      </c>
      <c r="H38" s="130">
        <v>87769</v>
      </c>
      <c r="I38" s="131">
        <v>0.71</v>
      </c>
      <c r="J38" s="130">
        <v>33700</v>
      </c>
      <c r="K38" s="118">
        <f>J38/J45</f>
        <v>0.91402224030376999</v>
      </c>
      <c r="L38" s="130">
        <v>123694</v>
      </c>
      <c r="M38" s="119">
        <f>L38/L45</f>
        <v>0.16259651761043822</v>
      </c>
      <c r="N38" s="5"/>
      <c r="O38" s="64"/>
    </row>
    <row r="39" spans="1:15" ht="15.75" x14ac:dyDescent="0.2">
      <c r="A39" s="14" t="s">
        <v>47</v>
      </c>
      <c r="B39" s="130">
        <v>1210</v>
      </c>
      <c r="C39" s="131">
        <v>0.54</v>
      </c>
      <c r="D39" s="130">
        <v>62013</v>
      </c>
      <c r="E39" s="131">
        <v>0.56999999999999995</v>
      </c>
      <c r="F39" s="130">
        <v>1036</v>
      </c>
      <c r="G39" s="131">
        <v>0.46</v>
      </c>
      <c r="H39" s="130">
        <v>47050</v>
      </c>
      <c r="I39" s="131">
        <v>0.43</v>
      </c>
      <c r="J39" s="130">
        <v>2246</v>
      </c>
      <c r="K39" s="118">
        <f>J39/J45</f>
        <v>6.091673447247084E-2</v>
      </c>
      <c r="L39" s="130">
        <v>109063</v>
      </c>
      <c r="M39" s="119">
        <f>L39/L45</f>
        <v>0.14336397885222585</v>
      </c>
      <c r="N39" s="5"/>
      <c r="O39" s="64"/>
    </row>
    <row r="40" spans="1:15" ht="15.75" x14ac:dyDescent="0.2">
      <c r="A40" s="14" t="s">
        <v>48</v>
      </c>
      <c r="B40" s="130">
        <v>312</v>
      </c>
      <c r="C40" s="131">
        <v>0.72</v>
      </c>
      <c r="D40" s="130">
        <v>43452</v>
      </c>
      <c r="E40" s="131">
        <v>0.73</v>
      </c>
      <c r="F40" s="130">
        <v>119</v>
      </c>
      <c r="G40" s="131">
        <v>0.28000000000000003</v>
      </c>
      <c r="H40" s="130">
        <v>15920</v>
      </c>
      <c r="I40" s="131">
        <v>0.27</v>
      </c>
      <c r="J40" s="130">
        <v>431</v>
      </c>
      <c r="K40" s="118">
        <f>J40/J45</f>
        <v>1.1689720640086792E-2</v>
      </c>
      <c r="L40" s="130">
        <v>59372</v>
      </c>
      <c r="M40" s="119">
        <f>L40/L45</f>
        <v>7.8044856206177654E-2</v>
      </c>
      <c r="N40" s="5"/>
      <c r="O40" s="64"/>
    </row>
    <row r="41" spans="1:15" ht="15.75" x14ac:dyDescent="0.2">
      <c r="A41" s="14" t="s">
        <v>49</v>
      </c>
      <c r="B41" s="130">
        <v>129</v>
      </c>
      <c r="C41" s="131">
        <v>0.82</v>
      </c>
      <c r="D41" s="130">
        <v>32095</v>
      </c>
      <c r="E41" s="131">
        <v>0.82</v>
      </c>
      <c r="F41" s="130">
        <v>28</v>
      </c>
      <c r="G41" s="131">
        <v>0.18</v>
      </c>
      <c r="H41" s="130">
        <v>6924</v>
      </c>
      <c r="I41" s="131">
        <v>0.18</v>
      </c>
      <c r="J41" s="130">
        <v>157</v>
      </c>
      <c r="K41" s="118">
        <f>J41/J45</f>
        <v>4.2582045023053976E-3</v>
      </c>
      <c r="L41" s="130">
        <v>39019</v>
      </c>
      <c r="M41" s="119">
        <f>L41/L45</f>
        <v>5.1290713540201538E-2</v>
      </c>
      <c r="N41" s="5"/>
      <c r="O41" s="64"/>
    </row>
    <row r="42" spans="1:15" ht="15.75" x14ac:dyDescent="0.2">
      <c r="A42" s="14" t="s">
        <v>50</v>
      </c>
      <c r="B42" s="130">
        <v>89</v>
      </c>
      <c r="C42" s="131">
        <v>0.91</v>
      </c>
      <c r="D42" s="130">
        <v>31202</v>
      </c>
      <c r="E42" s="131">
        <v>0.91</v>
      </c>
      <c r="F42" s="130">
        <v>9</v>
      </c>
      <c r="G42" s="131">
        <v>0.09</v>
      </c>
      <c r="H42" s="130">
        <v>3013</v>
      </c>
      <c r="I42" s="131">
        <v>0.09</v>
      </c>
      <c r="J42" s="130">
        <v>98</v>
      </c>
      <c r="K42" s="118">
        <f>J42/J45</f>
        <v>2.6579875237320314E-3</v>
      </c>
      <c r="L42" s="130">
        <v>34215</v>
      </c>
      <c r="M42" s="119">
        <f>L42/L45</f>
        <v>4.4975826232809546E-2</v>
      </c>
      <c r="N42" s="5"/>
      <c r="O42" s="64"/>
    </row>
    <row r="43" spans="1:15" ht="15.75" x14ac:dyDescent="0.2">
      <c r="A43" s="14" t="s">
        <v>51</v>
      </c>
      <c r="B43" s="130">
        <v>49</v>
      </c>
      <c r="C43" s="131">
        <v>0.91</v>
      </c>
      <c r="D43" s="130">
        <v>21818</v>
      </c>
      <c r="E43" s="131">
        <v>0.9</v>
      </c>
      <c r="F43" s="130">
        <v>5</v>
      </c>
      <c r="G43" s="131">
        <v>0.09</v>
      </c>
      <c r="H43" s="130">
        <v>2291</v>
      </c>
      <c r="I43" s="131">
        <v>0.1</v>
      </c>
      <c r="J43" s="130">
        <v>54</v>
      </c>
      <c r="K43" s="118">
        <f>J43/J45</f>
        <v>1.4646053702196907E-3</v>
      </c>
      <c r="L43" s="130">
        <v>24109</v>
      </c>
      <c r="M43" s="119">
        <f>L43/L45</f>
        <v>3.1691427579915402E-2</v>
      </c>
      <c r="N43" s="5"/>
      <c r="O43" s="64"/>
    </row>
    <row r="44" spans="1:15" ht="15.75" x14ac:dyDescent="0.2">
      <c r="A44" s="14" t="s">
        <v>52</v>
      </c>
      <c r="B44" s="130">
        <v>165</v>
      </c>
      <c r="C44" s="131">
        <v>0.9</v>
      </c>
      <c r="D44" s="130">
        <v>356515</v>
      </c>
      <c r="E44" s="131">
        <v>0.96</v>
      </c>
      <c r="F44" s="130">
        <v>19</v>
      </c>
      <c r="G44" s="131">
        <v>0.1</v>
      </c>
      <c r="H44" s="130">
        <v>14755</v>
      </c>
      <c r="I44" s="131">
        <v>0.04</v>
      </c>
      <c r="J44" s="130">
        <v>184</v>
      </c>
      <c r="K44" s="118">
        <f>J44/J45</f>
        <v>4.990507187415243E-3</v>
      </c>
      <c r="L44" s="130">
        <v>371270</v>
      </c>
      <c r="M44" s="119">
        <f>L44/L45</f>
        <v>0.4880366799782318</v>
      </c>
      <c r="N44" s="5"/>
      <c r="O44" s="64"/>
    </row>
    <row r="45" spans="1:15" ht="15.75" x14ac:dyDescent="0.25">
      <c r="A45" s="14" t="s">
        <v>4</v>
      </c>
      <c r="B45" s="135">
        <v>11368</v>
      </c>
      <c r="C45" s="131">
        <v>0.31</v>
      </c>
      <c r="D45" s="135">
        <v>583020</v>
      </c>
      <c r="E45" s="131">
        <v>0.77</v>
      </c>
      <c r="F45" s="135">
        <v>25502</v>
      </c>
      <c r="G45" s="131">
        <v>0.69</v>
      </c>
      <c r="H45" s="135">
        <v>177722</v>
      </c>
      <c r="I45" s="131">
        <v>0.23</v>
      </c>
      <c r="J45" s="135">
        <v>36870</v>
      </c>
      <c r="K45" s="118">
        <f>J45/J45</f>
        <v>1</v>
      </c>
      <c r="L45" s="135">
        <v>760742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6" t="s">
        <v>66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2022-07-06T18:31:06Z</dcterms:modified>
</cp:coreProperties>
</file>