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1DF1C295-D4CA-404D-988B-FAA37F950EA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<sst xmlns="http://schemas.openxmlformats.org/spreadsheetml/2006/main" count="268" uniqueCount="71">
  <si>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</si>
  <si>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</si>
  <si>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</si>
  <si>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</si>
  <si>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</si>
  <si>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</si>
  <si>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</si>
  <si>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</si>
  <si>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</si>
  <si>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</si>
  <si>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</si>
  <si>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</si>
  <si>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</si>
  <si>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</si>
  <si>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</si>
  <si>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</si>
  <si>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</si>
  <si>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</si>
  <si>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</si>
  <si>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</si>
  <si>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</si>
  <si>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</si>
  <si>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</si>
  <si>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</si>
  <si>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</si>
  <si>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</si>
  <si>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</si>
  <si>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</si>
  <si>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</si>
  <si>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</si>
  <si>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</si>
  <si>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</si>
  <si>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</si>
  <si>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</si>
  <si>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</si>
  <si>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</si>
  <si>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</si>
  <si>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</si>
  <si>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</si>
  <si>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</si>
  <si>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</si>
  <si>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</si>
  <si>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</si>
  <si>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</si>
  <si>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</si>
  <si>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</si>
  <si>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</si>
  <si>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</si>
  <si>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</si>
  <si>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</si>
  <si>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</si>
  <si>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</si>
  <si>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</si>
  <si>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</si>
  <si>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</si>
  <si>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</si>
  <si>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</si>
  <si>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</si>
  <si>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</si>
  <si>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</si>
  <si>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</si>
  <si>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</si>
  <si>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</si>
  <si>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</si>
  <si>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</si>
  <si>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</si>
  <si>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</si>
  <si>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</si>
  <si>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March 25, 2022) March 2022 REPORT</t>
  </si>
  <si>
    <t>Fuel Resource Mix as reported for the Period June 2020 to May 2021</t>
  </si>
  <si>
    <t>(As of April 29, 2022) April 2022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</si>
</sst>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28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28056</v>
      </c>
      <c r="C7" s="132">
        <v>10831</v>
      </c>
      <c r="D7" s="132">
        <f>SUM(B7:C7)</f>
        <v>38887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267417</v>
      </c>
      <c r="C8" s="133">
        <v>26143</v>
      </c>
      <c r="D8" s="133">
        <f>SUM(B8:C8)</f>
        <v>293560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295473</v>
      </c>
      <c r="C9" s="134">
        <f>SUM(C7:C8)</f>
        <v>36974</v>
      </c>
      <c r="D9" s="134">
        <f>SUM(D7:D8)</f>
        <v>332447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18041256</v>
      </c>
      <c r="C12" s="132">
        <v>295014543</v>
      </c>
      <c r="D12" s="132">
        <f>SUM(B12:C12)</f>
        <v>313055799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200260324</v>
      </c>
      <c r="C13" s="133">
        <v>75127546</v>
      </c>
      <c r="D13" s="133">
        <f>SUM(B13:C13)</f>
        <v>275387870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218301580</v>
      </c>
      <c r="C14" s="134">
        <f>SUM(C12:C13)</f>
        <v>370142089</v>
      </c>
      <c r="D14" s="134">
        <f>SUM(D12:D13)</f>
        <v>588443669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79.787999999999997</v>
      </c>
      <c r="C17" s="136">
        <v>566.14</v>
      </c>
      <c r="D17" s="136">
        <f>SUM(B17:C17)</f>
        <v>645.928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828.06600000000003</v>
      </c>
      <c r="C18" s="137">
        <v>197.81700000000001</v>
      </c>
      <c r="D18" s="137">
        <f>SUM(B18:C18)</f>
        <v>1025.883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907.85400000000004</v>
      </c>
      <c r="C19" s="138">
        <f>SUM(C17:C18)</f>
        <v>763.95699999999999</v>
      </c>
      <c r="D19" s="138">
        <f>SUM(D17:D18)</f>
        <v>1671.8110000000001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103484536</v>
      </c>
      <c r="C26" s="132">
        <v>1195506603</v>
      </c>
      <c r="D26" s="134">
        <f>SUM(B26:C26)</f>
        <v>1298991139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1015061115</v>
      </c>
      <c r="C27" s="133">
        <v>338356193</v>
      </c>
      <c r="D27" s="134">
        <f>SUM(B27:C27)</f>
        <v>1353417308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1118545651</v>
      </c>
      <c r="C28" s="134">
        <f>SUM(C26:C27)</f>
        <v>1533862796</v>
      </c>
      <c r="D28" s="134">
        <f>SUM(D26:D27)</f>
        <v>2652408447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316284003</v>
      </c>
      <c r="C30" s="132">
        <v>3819178731</v>
      </c>
      <c r="D30" s="132">
        <f>SUM(B30:C30)</f>
        <v>4135462734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2913111192</v>
      </c>
      <c r="C31" s="133">
        <v>933347935</v>
      </c>
      <c r="D31" s="133">
        <f>SUM(B31:C31)</f>
        <v>3846459127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3229395195</v>
      </c>
      <c r="C32" s="134">
        <f>SUM(C30:C31)</f>
        <v>4752526666</v>
      </c>
      <c r="D32" s="134">
        <f>SUM(D30:D31)</f>
        <v>7981921861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8825</v>
      </c>
      <c r="C38" s="131">
        <v>0.26</v>
      </c>
      <c r="D38" s="130">
        <v>32550</v>
      </c>
      <c r="E38" s="131">
        <v>0.26</v>
      </c>
      <c r="F38" s="130">
        <v>25095</v>
      </c>
      <c r="G38" s="142">
        <v>0.74</v>
      </c>
      <c r="H38" s="130">
        <v>94441</v>
      </c>
      <c r="I38" s="131">
        <v>0.74</v>
      </c>
      <c r="J38" s="130">
        <v>33920</v>
      </c>
      <c r="K38" s="118">
        <f>J38/J45</f>
        <v>0.91465552110017523</v>
      </c>
      <c r="L38" s="130">
        <v>126991</v>
      </c>
      <c r="M38" s="119">
        <f>L38/L45</f>
        <v>0.16623708135067383</v>
      </c>
      <c r="N38" s="5"/>
      <c r="O38" s="64"/>
    </row>
    <row r="39" spans="1:15" ht="15.75" x14ac:dyDescent="0.2">
      <c r="A39" s="14" t="s">
        <v>47</v>
      </c>
      <c r="B39" s="130">
        <v>1092</v>
      </c>
      <c r="C39" s="131">
        <v>0.49</v>
      </c>
      <c r="D39" s="130">
        <v>56755</v>
      </c>
      <c r="E39" s="131">
        <v>0.52</v>
      </c>
      <c r="F39" s="130">
        <v>1149</v>
      </c>
      <c r="G39" s="131">
        <v>0.51</v>
      </c>
      <c r="H39" s="130">
        <v>52032</v>
      </c>
      <c r="I39" s="131">
        <v>0.48</v>
      </c>
      <c r="J39" s="130">
        <v>2241</v>
      </c>
      <c r="K39" s="118">
        <f>J39/J45</f>
        <v>6.0428744775515707E-2</v>
      </c>
      <c r="L39" s="130">
        <v>108787</v>
      </c>
      <c r="M39" s="119">
        <f>L39/L45</f>
        <v>0.14240720499008397</v>
      </c>
      <c r="N39" s="5"/>
      <c r="O39" s="64"/>
    </row>
    <row r="40" spans="1:15" ht="15.75" x14ac:dyDescent="0.2">
      <c r="A40" s="14" t="s">
        <v>48</v>
      </c>
      <c r="B40" s="130">
        <v>292</v>
      </c>
      <c r="C40" s="131">
        <v>0.68</v>
      </c>
      <c r="D40" s="130">
        <v>40767</v>
      </c>
      <c r="E40" s="131">
        <v>0.69</v>
      </c>
      <c r="F40" s="130">
        <v>138</v>
      </c>
      <c r="G40" s="131">
        <v>0.32</v>
      </c>
      <c r="H40" s="130">
        <v>18475</v>
      </c>
      <c r="I40" s="131">
        <v>0.31</v>
      </c>
      <c r="J40" s="130">
        <v>430</v>
      </c>
      <c r="K40" s="118">
        <f>J40/J45</f>
        <v>1.1594984495078873E-2</v>
      </c>
      <c r="L40" s="130">
        <v>59242</v>
      </c>
      <c r="M40" s="119">
        <f>L40/L45</f>
        <v>7.7550512818834558E-2</v>
      </c>
      <c r="N40" s="5"/>
      <c r="O40" s="64"/>
    </row>
    <row r="41" spans="1:15" ht="15.75" x14ac:dyDescent="0.2">
      <c r="A41" s="14" t="s">
        <v>49</v>
      </c>
      <c r="B41" s="130">
        <v>121</v>
      </c>
      <c r="C41" s="131">
        <v>0.77</v>
      </c>
      <c r="D41" s="130">
        <v>30159</v>
      </c>
      <c r="E41" s="131">
        <v>0.77</v>
      </c>
      <c r="F41" s="130">
        <v>37</v>
      </c>
      <c r="G41" s="131">
        <v>0.23</v>
      </c>
      <c r="H41" s="130">
        <v>9142</v>
      </c>
      <c r="I41" s="131">
        <v>0.23</v>
      </c>
      <c r="J41" s="130">
        <v>158</v>
      </c>
      <c r="K41" s="118">
        <f>J41/J45</f>
        <v>4.2604826749359581E-3</v>
      </c>
      <c r="L41" s="130">
        <v>39301</v>
      </c>
      <c r="M41" s="119">
        <f>L41/L45</f>
        <v>5.1446823272222691E-2</v>
      </c>
      <c r="N41" s="5"/>
      <c r="O41" s="64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2.6425778616691385E-3</v>
      </c>
      <c r="L42" s="130">
        <v>34214</v>
      </c>
      <c r="M42" s="119">
        <f>L42/L45</f>
        <v>4.4787705438432288E-2</v>
      </c>
      <c r="N42" s="5"/>
      <c r="O42" s="64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21377</v>
      </c>
      <c r="E43" s="131">
        <v>0.89</v>
      </c>
      <c r="F43" s="130">
        <v>6</v>
      </c>
      <c r="G43" s="131">
        <v>0.11</v>
      </c>
      <c r="H43" s="130">
        <v>2733</v>
      </c>
      <c r="I43" s="131">
        <v>0.11</v>
      </c>
      <c r="J43" s="130">
        <v>54</v>
      </c>
      <c r="K43" s="118">
        <f>J43/J45</f>
        <v>1.4561143319401376E-3</v>
      </c>
      <c r="L43" s="130">
        <v>24110</v>
      </c>
      <c r="M43" s="119">
        <f>L43/L45</f>
        <v>3.1561103002297378E-2</v>
      </c>
      <c r="N43" s="5"/>
      <c r="O43" s="64"/>
    </row>
    <row r="44" spans="1:15" ht="15.75" x14ac:dyDescent="0.2">
      <c r="A44" s="14" t="s">
        <v>52</v>
      </c>
      <c r="B44" s="130">
        <v>161</v>
      </c>
      <c r="C44" s="131">
        <v>0.88</v>
      </c>
      <c r="D44" s="130">
        <v>354022</v>
      </c>
      <c r="E44" s="131">
        <v>0.95</v>
      </c>
      <c r="F44" s="130">
        <v>23</v>
      </c>
      <c r="G44" s="131">
        <v>0.12</v>
      </c>
      <c r="H44" s="130">
        <v>17248</v>
      </c>
      <c r="I44" s="131">
        <v>0.05</v>
      </c>
      <c r="J44" s="130">
        <v>184</v>
      </c>
      <c r="K44" s="118">
        <f>J44/J45</f>
        <v>4.9615747606849133E-3</v>
      </c>
      <c r="L44" s="130">
        <v>371270</v>
      </c>
      <c r="M44" s="119">
        <f>L44/L45</f>
        <v>0.4860095691274553</v>
      </c>
      <c r="N44" s="5"/>
      <c r="O44" s="64"/>
    </row>
    <row r="45" spans="1:15" ht="15.75" x14ac:dyDescent="0.25">
      <c r="A45" s="14" t="s">
        <v>4</v>
      </c>
      <c r="B45" s="135">
        <v>10626</v>
      </c>
      <c r="C45" s="131">
        <v>0.28999999999999998</v>
      </c>
      <c r="D45" s="135">
        <v>566140</v>
      </c>
      <c r="E45" s="131">
        <v>0.74</v>
      </c>
      <c r="F45" s="135">
        <v>26459</v>
      </c>
      <c r="G45" s="131">
        <v>0.71</v>
      </c>
      <c r="H45" s="135">
        <v>197775</v>
      </c>
      <c r="I45" s="131">
        <v>0.26</v>
      </c>
      <c r="J45" s="135">
        <v>37085</v>
      </c>
      <c r="K45" s="118">
        <f>J45/J45</f>
        <v>1</v>
      </c>
      <c r="L45" s="135">
        <v>763915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D53" sqref="D53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68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28412</v>
      </c>
      <c r="C7" s="132">
        <v>10892</v>
      </c>
      <c r="D7" s="132">
        <f>SUM(B7:C7)</f>
        <v>39304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266784</v>
      </c>
      <c r="C8" s="133">
        <v>26040</v>
      </c>
      <c r="D8" s="133">
        <f>SUM(B8:C8)</f>
        <v>292824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295196</v>
      </c>
      <c r="C9" s="134">
        <f>SUM(C7:C8)</f>
        <v>36932</v>
      </c>
      <c r="D9" s="134">
        <f>SUM(D7:D8)</f>
        <v>332128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26557235</v>
      </c>
      <c r="C12" s="132">
        <v>295079300</v>
      </c>
      <c r="D12" s="132">
        <f>SUM(B12:C12)</f>
        <v>321636535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244539627</v>
      </c>
      <c r="C13" s="133">
        <v>85421811</v>
      </c>
      <c r="D13" s="133">
        <f>SUM(B13:C13)</f>
        <v>329961438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271096862</v>
      </c>
      <c r="C14" s="134">
        <f>SUM(C12:C13)</f>
        <v>380501111</v>
      </c>
      <c r="D14" s="134">
        <f>SUM(D12:D13)</f>
        <v>651597973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80.730999999999995</v>
      </c>
      <c r="C17" s="136">
        <v>566.779</v>
      </c>
      <c r="D17" s="136">
        <f>SUM(B17:C17)</f>
        <v>647.51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826.01300000000003</v>
      </c>
      <c r="C18" s="137">
        <v>196.53700000000001</v>
      </c>
      <c r="D18" s="137">
        <f>SUM(B18:C18)</f>
        <v>1022.5500000000001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906.74400000000003</v>
      </c>
      <c r="C19" s="138">
        <f>SUM(C17:C18)</f>
        <v>763.31600000000003</v>
      </c>
      <c r="D19" s="138">
        <f>SUM(D17:D18)</f>
        <v>1670.06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26</v>
      </c>
      <c r="C22" s="139">
        <v>41</v>
      </c>
      <c r="D22" s="139">
        <v>45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85443280</v>
      </c>
      <c r="C26" s="132">
        <v>900492060</v>
      </c>
      <c r="D26" s="134">
        <f>SUM(B26:C26)</f>
        <v>985935340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814800791</v>
      </c>
      <c r="C27" s="133">
        <v>263228647</v>
      </c>
      <c r="D27" s="134">
        <f>SUM(B27:C27)</f>
        <v>1078029438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900244071</v>
      </c>
      <c r="C28" s="134">
        <f>SUM(C26:C27)</f>
        <v>1163720707</v>
      </c>
      <c r="D28" s="134">
        <f>SUM(D26:D27)</f>
        <v>2063964778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319062153</v>
      </c>
      <c r="C30" s="132">
        <v>3797834995</v>
      </c>
      <c r="D30" s="132">
        <f>SUM(B30:C30)</f>
        <v>4116897148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2908732685</v>
      </c>
      <c r="C31" s="133">
        <v>917239013</v>
      </c>
      <c r="D31" s="133">
        <f>SUM(B31:C31)</f>
        <v>3825971698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3227794838</v>
      </c>
      <c r="C32" s="134">
        <f>SUM(C30:C31)</f>
        <v>4715074008</v>
      </c>
      <c r="D32" s="134">
        <f>SUM(D30:D31)</f>
        <v>7942868846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8884</v>
      </c>
      <c r="C38" s="131">
        <v>0.26</v>
      </c>
      <c r="D38" s="130">
        <v>32691</v>
      </c>
      <c r="E38" s="131">
        <v>0.26</v>
      </c>
      <c r="F38" s="130">
        <v>24931</v>
      </c>
      <c r="G38" s="142">
        <v>0.74</v>
      </c>
      <c r="H38" s="130">
        <v>92853</v>
      </c>
      <c r="I38" s="131">
        <v>0.74</v>
      </c>
      <c r="J38" s="130">
        <v>33815</v>
      </c>
      <c r="K38" s="118">
        <f>J38/J45</f>
        <v>0.91441319632233642</v>
      </c>
      <c r="L38" s="130">
        <v>125544</v>
      </c>
      <c r="M38" s="119">
        <f>L38/L45</f>
        <v>0.16463685707578904</v>
      </c>
      <c r="N38" s="3"/>
      <c r="O38" s="2"/>
    </row>
    <row r="39" spans="1:15" ht="15.75" x14ac:dyDescent="0.2">
      <c r="A39" s="14" t="s">
        <v>47</v>
      </c>
      <c r="B39" s="130">
        <v>1098</v>
      </c>
      <c r="C39" s="131">
        <v>0.49</v>
      </c>
      <c r="D39" s="130">
        <v>56866</v>
      </c>
      <c r="E39" s="131">
        <v>0.52</v>
      </c>
      <c r="F39" s="130">
        <v>1142</v>
      </c>
      <c r="G39" s="131">
        <v>0.51</v>
      </c>
      <c r="H39" s="130">
        <v>51875</v>
      </c>
      <c r="I39" s="131">
        <v>0.48</v>
      </c>
      <c r="J39" s="130">
        <v>2240</v>
      </c>
      <c r="K39" s="118">
        <f>J39/J45</f>
        <v>6.057328285559762E-2</v>
      </c>
      <c r="L39" s="130">
        <v>108741</v>
      </c>
      <c r="M39" s="119">
        <f>L39/L45</f>
        <v>0.14260160959725973</v>
      </c>
      <c r="N39" s="3"/>
      <c r="O39" s="2"/>
    </row>
    <row r="40" spans="1:15" ht="15.75" x14ac:dyDescent="0.2">
      <c r="A40" s="14" t="s">
        <v>48</v>
      </c>
      <c r="B40" s="130">
        <v>295</v>
      </c>
      <c r="C40" s="131">
        <v>0.68</v>
      </c>
      <c r="D40" s="130">
        <v>41170</v>
      </c>
      <c r="E40" s="131">
        <v>0.69</v>
      </c>
      <c r="F40" s="130">
        <v>136</v>
      </c>
      <c r="G40" s="131">
        <v>0.32</v>
      </c>
      <c r="H40" s="130">
        <v>18202</v>
      </c>
      <c r="I40" s="131">
        <v>0.31</v>
      </c>
      <c r="J40" s="130">
        <v>431</v>
      </c>
      <c r="K40" s="118">
        <f>J40/J45</f>
        <v>1.1654948620876149E-2</v>
      </c>
      <c r="L40" s="130">
        <v>59372</v>
      </c>
      <c r="M40" s="119">
        <f>L40/L45</f>
        <v>7.7859710366913165E-2</v>
      </c>
      <c r="N40" s="3"/>
      <c r="O40" s="2"/>
    </row>
    <row r="41" spans="1:15" ht="15.75" x14ac:dyDescent="0.2">
      <c r="A41" s="14" t="s">
        <v>49</v>
      </c>
      <c r="B41" s="130">
        <v>123</v>
      </c>
      <c r="C41" s="131">
        <v>0.78</v>
      </c>
      <c r="D41" s="130">
        <v>30592</v>
      </c>
      <c r="E41" s="131">
        <v>0.78</v>
      </c>
      <c r="F41" s="130">
        <v>35</v>
      </c>
      <c r="G41" s="131">
        <v>0.22</v>
      </c>
      <c r="H41" s="130">
        <v>8708</v>
      </c>
      <c r="I41" s="131">
        <v>0.22</v>
      </c>
      <c r="J41" s="130">
        <v>158</v>
      </c>
      <c r="K41" s="118">
        <f>J41/J45</f>
        <v>4.2725797728501895E-3</v>
      </c>
      <c r="L41" s="130">
        <v>39300</v>
      </c>
      <c r="M41" s="119">
        <f>L41/L45</f>
        <v>5.1537536505755023E-2</v>
      </c>
      <c r="N41" s="3"/>
      <c r="O41" s="2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2.6500811249323959E-3</v>
      </c>
      <c r="L42" s="130">
        <v>34214</v>
      </c>
      <c r="M42" s="119">
        <f>L42/L45</f>
        <v>4.4867818677045861E-2</v>
      </c>
      <c r="N42" s="3"/>
      <c r="O42" s="2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21394</v>
      </c>
      <c r="E43" s="131">
        <v>0.89</v>
      </c>
      <c r="F43" s="130">
        <v>6</v>
      </c>
      <c r="G43" s="131">
        <v>0.11</v>
      </c>
      <c r="H43" s="130">
        <v>2716</v>
      </c>
      <c r="I43" s="131">
        <v>0.11</v>
      </c>
      <c r="J43" s="130">
        <v>54</v>
      </c>
      <c r="K43" s="118">
        <f>J43/J45</f>
        <v>1.4602487831260141E-3</v>
      </c>
      <c r="L43" s="130">
        <v>24110</v>
      </c>
      <c r="M43" s="119">
        <f>L43/L45</f>
        <v>3.1617557383047168E-2</v>
      </c>
      <c r="N43" s="3"/>
      <c r="O43" s="2"/>
    </row>
    <row r="44" spans="1:15" ht="15.75" x14ac:dyDescent="0.2">
      <c r="A44" s="14" t="s">
        <v>52</v>
      </c>
      <c r="B44" s="130">
        <v>160</v>
      </c>
      <c r="C44" s="131">
        <v>0.87</v>
      </c>
      <c r="D44" s="130">
        <v>353498</v>
      </c>
      <c r="E44" s="131">
        <v>0.95</v>
      </c>
      <c r="F44" s="130">
        <v>24</v>
      </c>
      <c r="G44" s="131">
        <v>0.13</v>
      </c>
      <c r="H44" s="130">
        <v>17772</v>
      </c>
      <c r="I44" s="131">
        <v>0.05</v>
      </c>
      <c r="J44" s="130">
        <v>184</v>
      </c>
      <c r="K44" s="118">
        <f>J44/J45</f>
        <v>4.9756625202812335E-3</v>
      </c>
      <c r="L44" s="130">
        <v>371270</v>
      </c>
      <c r="M44" s="119">
        <f>L44/L45</f>
        <v>0.48687891039419001</v>
      </c>
      <c r="N44" s="3"/>
      <c r="O44" s="2"/>
    </row>
    <row r="45" spans="1:15" ht="15.75" x14ac:dyDescent="0.25">
      <c r="A45" s="14" t="s">
        <v>4</v>
      </c>
      <c r="B45" s="135">
        <v>10695</v>
      </c>
      <c r="C45" s="131">
        <v>0.28999999999999998</v>
      </c>
      <c r="D45" s="135">
        <v>566721</v>
      </c>
      <c r="E45" s="131">
        <v>0.74</v>
      </c>
      <c r="F45" s="135">
        <v>26285</v>
      </c>
      <c r="G45" s="131">
        <v>0.71</v>
      </c>
      <c r="H45" s="135">
        <v>195830</v>
      </c>
      <c r="I45" s="131">
        <v>0.26</v>
      </c>
      <c r="J45" s="135">
        <v>36980</v>
      </c>
      <c r="K45" s="118">
        <f>J45/J45</f>
        <v>1</v>
      </c>
      <c r="L45" s="135">
        <v>762551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69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workbookViewId="0">
      <selection activeCell="N14" sqref="N1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-356</v>
      </c>
      <c r="C7" s="84">
        <f>'Current Month '!C7-'Previous Month '!C7</f>
        <v>-61</v>
      </c>
      <c r="D7" s="84">
        <f>'Current Month '!D7-'Previous Month '!D7</f>
        <v>-417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633</v>
      </c>
      <c r="C8" s="84">
        <f>'Current Month '!C8-'Previous Month '!C8</f>
        <v>103</v>
      </c>
      <c r="D8" s="84">
        <f>'Current Month '!D8-'Previous Month '!D8</f>
        <v>736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277</v>
      </c>
      <c r="C9" s="84">
        <f>'Current Month '!C9-'Previous Month '!C9</f>
        <v>42</v>
      </c>
      <c r="D9" s="84">
        <f>'Current Month '!D9-'Previous Month '!D9</f>
        <v>319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-8515979</v>
      </c>
      <c r="C12" s="84">
        <f>'Current Month '!C12-'Previous Month '!C12</f>
        <v>-64757</v>
      </c>
      <c r="D12" s="84">
        <f>'Current Month '!D12-'Previous Month '!D12</f>
        <v>-8580736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-44279303</v>
      </c>
      <c r="C13" s="84">
        <f>'Current Month '!C13-'Previous Month '!C13</f>
        <v>-10294265</v>
      </c>
      <c r="D13" s="84">
        <f>'Current Month '!D13-'Previous Month '!D13</f>
        <v>-54573568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-52795282</v>
      </c>
      <c r="C14" s="84">
        <f>'Current Month '!C14-'Previous Month '!C14</f>
        <v>-10359022</v>
      </c>
      <c r="D14" s="84">
        <f>'Current Month '!D14-'Previous Month '!D14</f>
        <v>-63154304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-0.94299999999999784</v>
      </c>
      <c r="C17" s="84">
        <f>'Current Month '!C17-'Previous Month '!C17</f>
        <v>-0.63900000000001</v>
      </c>
      <c r="D17" s="84">
        <f>'Current Month '!D17-'Previous Month '!D17</f>
        <v>-1.5819999999999936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2.0529999999999973</v>
      </c>
      <c r="C18" s="84">
        <f>'Current Month '!C18-'Previous Month '!C18</f>
        <v>1.2800000000000011</v>
      </c>
      <c r="D18" s="84">
        <f>'Current Month '!D18-'Previous Month '!D18</f>
        <v>3.33299999999997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1.1100000000000136</v>
      </c>
      <c r="C19" s="84">
        <f>'Current Month '!C19-'Previous Month '!C19</f>
        <v>0.64099999999996271</v>
      </c>
      <c r="D19" s="84">
        <f>'Current Month '!D19-'Previous Month '!D19</f>
        <v>1.7510000000002037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-1</v>
      </c>
      <c r="D22" s="84">
        <f>'Current Month '!D22-'Previous Month '!D22</f>
        <v>-1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18041256</v>
      </c>
      <c r="C26" s="84">
        <f>'Current Month '!C26-'Previous Month '!C26</f>
        <v>295014543</v>
      </c>
      <c r="D26" s="84">
        <f>'Current Month '!D26-'Previous Month '!D26</f>
        <v>313055799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200260324</v>
      </c>
      <c r="C27" s="84">
        <f>'Current Month '!C27-'Previous Month '!C27</f>
        <v>75127546</v>
      </c>
      <c r="D27" s="84">
        <f>'Current Month '!D27-'Previous Month '!D27</f>
        <v>275387870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218301580</v>
      </c>
      <c r="C28" s="84">
        <f>'Current Month '!C28-'Previous Month '!C28</f>
        <v>370142089</v>
      </c>
      <c r="D28" s="84">
        <f>'Current Month '!D28-'Previous Month '!D28</f>
        <v>588443669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-2778150</v>
      </c>
      <c r="C30" s="84">
        <f>'Current Month '!C30-'Previous Month '!C30</f>
        <v>21343736</v>
      </c>
      <c r="D30" s="84">
        <f>'Current Month '!D30-'Previous Month '!D30</f>
        <v>18565586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4378507</v>
      </c>
      <c r="C31" s="84">
        <f>'Current Month '!C31-'Previous Month '!C31</f>
        <v>16108922</v>
      </c>
      <c r="D31" s="84">
        <f>'Current Month '!D31-'Previous Month '!D31</f>
        <v>20487429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1600357</v>
      </c>
      <c r="C32" s="84">
        <f>'Current Month '!C32-'Previous Month '!C32</f>
        <v>37452658</v>
      </c>
      <c r="D32" s="84">
        <f>'Current Month '!D32-'Previous Month '!D32</f>
        <v>39053015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-1.2529916936505701E-2</v>
      </c>
      <c r="C7" s="108">
        <f>Difference!C7/'Previous Month '!C7</f>
        <v>-5.6004406904149838E-3</v>
      </c>
      <c r="D7" s="108">
        <f>Difference!D7/'Previous Month '!D7</f>
        <v>-1.0609607164665174E-2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2.3727060093558833E-3</v>
      </c>
      <c r="C8" s="108">
        <f>Difference!C8/'Previous Month '!C8</f>
        <v>3.9554531490015362E-3</v>
      </c>
      <c r="D8" s="108">
        <f>Difference!D8/'Previous Month '!D8</f>
        <v>2.5134551812692947E-3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9.3835959836854161E-4</v>
      </c>
      <c r="C9" s="108">
        <f>Difference!C9/'Previous Month '!C9</f>
        <v>1.1372251705837756E-3</v>
      </c>
      <c r="D9" s="108">
        <f>Difference!D9/'Previous Month '!D9</f>
        <v>9.6047307062337411E-4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-0.32066512195264302</v>
      </c>
      <c r="C12" s="108">
        <f>Difference!C12/'Previous Month '!C12</f>
        <v>-2.1945626141854071E-4</v>
      </c>
      <c r="D12" s="108">
        <f>Difference!D12/'Previous Month '!D12</f>
        <v>-2.6678362270007666E-2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-0.18107209675264616</v>
      </c>
      <c r="C13" s="108">
        <f>Difference!C13/'Previous Month '!C13</f>
        <v>-0.12051096645562806</v>
      </c>
      <c r="D13" s="108">
        <f>Difference!D13/'Previous Month '!D13</f>
        <v>-0.16539377549930548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-0.19474693144917332</v>
      </c>
      <c r="C14" s="108">
        <f>Difference!C14/'Previous Month '!C14</f>
        <v>-2.7224682663278741E-2</v>
      </c>
      <c r="D14" s="108">
        <f>Difference!D14/'Previous Month '!D14</f>
        <v>-9.6922192236469709E-2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-1.16807669916141E-2</v>
      </c>
      <c r="C17" s="108">
        <f>Difference!C17/'Previous Month '!C17</f>
        <v>-1.1274235636818055E-3</v>
      </c>
      <c r="D17" s="108">
        <f>Difference!D17/'Previous Month '!D17</f>
        <v>-2.4432055103395986E-3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2.4854330379788176E-3</v>
      </c>
      <c r="C18" s="108">
        <f>Difference!C18/'Previous Month '!C18</f>
        <v>6.5127685881030094E-3</v>
      </c>
      <c r="D18" s="108">
        <f>Difference!D18/'Previous Month '!D18</f>
        <v>3.2594983130408975E-3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1.2241602922103854E-3</v>
      </c>
      <c r="C19" s="108">
        <f>Difference!C19/'Previous Month '!C19</f>
        <v>8.3975705998559267E-4</v>
      </c>
      <c r="D19" s="108">
        <f>Difference!D19/'Previous Month '!D19</f>
        <v>1.0484653245992383E-3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-2.4390243902439025E-2</v>
      </c>
      <c r="D22" s="108">
        <f>Difference!D22/'Previous Month '!D22</f>
        <v>-2.2222222222222223E-2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0.21114891656780965</v>
      </c>
      <c r="C26" s="108">
        <f>Difference!C26/'Previous Month '!C26</f>
        <v>0.32761481872477588</v>
      </c>
      <c r="D26" s="108">
        <f>Difference!D26/'Previous Month '!D26</f>
        <v>0.31752163280809065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0.24577826410087517</v>
      </c>
      <c r="C27" s="108">
        <f>Difference!C27/'Previous Month '!C27</f>
        <v>0.2854079404207096</v>
      </c>
      <c r="D27" s="108">
        <f>Difference!D27/'Previous Month '!D27</f>
        <v>0.25545487005522755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0.24249154982771334</v>
      </c>
      <c r="C28" s="108">
        <f>Difference!C28/'Previous Month '!C28</f>
        <v>0.31806780335996893</v>
      </c>
      <c r="D28" s="108">
        <f>Difference!D28/'Previous Month '!D28</f>
        <v>0.28510354211093036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-8.7072376772935525E-3</v>
      </c>
      <c r="C30" s="108">
        <f>Difference!C30/'Previous Month '!C30</f>
        <v>5.6199745455239297E-3</v>
      </c>
      <c r="D30" s="108">
        <f>Difference!D30/'Previous Month '!D30</f>
        <v>4.5096064663697547E-3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1.5052971428345606E-3</v>
      </c>
      <c r="C31" s="108">
        <f>Difference!C31/'Previous Month '!C31</f>
        <v>1.7562403879129374E-2</v>
      </c>
      <c r="D31" s="108">
        <f>Difference!D31/'Previous Month '!D31</f>
        <v>5.354830254157306E-3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4.9580505587263723E-4</v>
      </c>
      <c r="C32" s="108">
        <f>Difference!C32/'Previous Month '!C32</f>
        <v>7.9431750035003912E-3</v>
      </c>
      <c r="D32" s="108">
        <f>Difference!D32/'Previous Month '!D32</f>
        <v>4.9167392483972531E-3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9.4952838330405825E-2</v>
      </c>
      <c r="C7" s="110">
        <f>'Current Month '!C7/'Current Month '!C9</f>
        <v>0.2929355763509493</v>
      </c>
      <c r="D7" s="110">
        <f>'Current Month '!D7/'Current Month '!D9</f>
        <v>0.11697202862411152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0.9050471616695942</v>
      </c>
      <c r="C8" s="110">
        <f>'Current Month '!C8/'Current Month '!C9</f>
        <v>0.70706442364905064</v>
      </c>
      <c r="D8" s="110">
        <f>'Current Month '!D8/'Current Month '!D9</f>
        <v>0.88302797137588851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8.2643726170007564E-2</v>
      </c>
      <c r="C12" s="110">
        <f>'Current Month '!C12/'Current Month '!C14</f>
        <v>0.79703052359441351</v>
      </c>
      <c r="D12" s="110">
        <f>'Current Month '!D12/'Current Month '!D14</f>
        <v>0.53200640178864766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0.91735627382999241</v>
      </c>
      <c r="C13" s="112">
        <f>'Current Month '!C13/'Current Month '!C14</f>
        <v>0.20296947640558649</v>
      </c>
      <c r="D13" s="112">
        <f>'Current Month '!D13/'Current Month '!D14</f>
        <v>0.46799359821135234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8.7886378206187332E-2</v>
      </c>
      <c r="C17" s="110">
        <f>'Current Month '!C17/'Current Month '!C19</f>
        <v>0.74106265143195227</v>
      </c>
      <c r="D17" s="110">
        <f>'Current Month '!D17/'Current Month '!D19</f>
        <v>0.38636424811177816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0.91211362179381261</v>
      </c>
      <c r="C18" s="112">
        <f>'Current Month '!C18/'Current Month '!C19</f>
        <v>0.25893734856804768</v>
      </c>
      <c r="D18" s="112">
        <f>'Current Month '!D18/'Current Month '!D19</f>
        <v>0.61363575188822184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26</v>
      </c>
      <c r="C22" s="113">
        <f>'Previous Month '!C22</f>
        <v>41</v>
      </c>
      <c r="D22" s="113">
        <f>'Previous Month '!D22</f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9.2517042918617537E-2</v>
      </c>
      <c r="C26" s="110">
        <f>'Current Month '!C26/'Current Month '!C28</f>
        <v>0.77940908803423381</v>
      </c>
      <c r="D26" s="110">
        <f>'Current Month '!D26/'Current Month '!D28</f>
        <v>0.48974023607458372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0.90748295708138249</v>
      </c>
      <c r="C27" s="112">
        <f>'Current Month '!C27/'Current Month '!C28</f>
        <v>0.22059091196576619</v>
      </c>
      <c r="D27" s="112">
        <f>'Current Month '!D27/'Current Month '!D28</f>
        <v>0.51025976392541628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9.7939082677058364E-2</v>
      </c>
      <c r="C30" s="110">
        <f>'Current Month '!C30/'Current Month '!C32</f>
        <v>0.80361016347845993</v>
      </c>
      <c r="D30" s="110">
        <f>'Current Month '!D30/'Current Month '!D32</f>
        <v>0.51810363544224125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0.90206091732294169</v>
      </c>
      <c r="C31" s="110">
        <f>'Current Month '!C31/'Current Month '!C32</f>
        <v>0.1963898365215401</v>
      </c>
      <c r="D31" s="110">
        <f>'Current Month '!D31/'Current Month '!D32</f>
        <v>0.48189636455775875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2022-06-03T19:23:31Z</dcterms:modified>
</cp:coreProperties>
</file>