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1\Differences\"/>
    </mc:Choice>
  </mc:AlternateContent>
  <xr:revisionPtr revIDLastSave="0" documentId="13_ncr:1_{5872B61C-87F7-49FB-BFB6-5AC5E8420EB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9" i="2" s="1"/>
  <c r="D7" i="2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<sst xmlns="http://schemas.openxmlformats.org/spreadsheetml/2006/main" count="268" uniqueCount="70">
  <si>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</si>
  <si>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</si>
  <si>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</si>
  <si>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</si>
  <si>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</si>
  <si>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</si>
  <si>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</si>
  <si>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</si>
  <si>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</si>
  <si>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</si>
  <si>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</si>
  <si>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</si>
  <si>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</si>
  <si>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</si>
  <si>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</si>
  <si>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</si>
  <si>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</si>
  <si>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</si>
  <si>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</si>
  <si>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</si>
  <si>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</si>
  <si>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</si>
  <si>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</si>
  <si>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</si>
  <si>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</si>
  <si>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</si>
  <si>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</si>
  <si>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</si>
  <si>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</si>
  <si>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</si>
  <si>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</si>
  <si>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</si>
  <si>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</si>
  <si>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</si>
  <si>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</si>
  <si>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</si>
  <si>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</si>
  <si>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</si>
  <si>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</si>
  <si>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</si>
  <si>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</si>
  <si>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</si>
  <si>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</si>
  <si>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</si>
  <si>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</si>
  <si>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</si>
  <si>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</si>
  <si>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</si>
  <si>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</si>
  <si>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</si>
  <si>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</si>
  <si>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</si>
  <si>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</si>
  <si>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</si>
  <si>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</si>
  <si>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</si>
  <si>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</si>
  <si>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</si>
  <si>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</si>
  <si>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</si>
  <si>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</si>
  <si>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</si>
  <si>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</si>
  <si>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</si>
  <si>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</si>
  <si>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</si>
  <si>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</si>
  <si>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</si>
  <si>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(As of November 26, 2021) November 2021 REPORT</t>
  </si>
  <si>
    <t>(As of December 31, 2021) December 2021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</si>
</sst>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H49" sqref="H49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29542</v>
      </c>
      <c r="C7" s="132">
        <v>11269</v>
      </c>
      <c r="D7" s="132">
        <f>SUM(B7:C7)</f>
        <v>40811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264445</v>
      </c>
      <c r="C8" s="133">
        <v>25593</v>
      </c>
      <c r="D8" s="133">
        <f>SUM(B8:C8)</f>
        <v>290038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293987</v>
      </c>
      <c r="C9" s="134">
        <f>SUM(C7:C8)</f>
        <v>36862</v>
      </c>
      <c r="D9" s="134">
        <f>SUM(D7:D8)</f>
        <v>330849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2">
        <v>25218657</v>
      </c>
      <c r="C12" s="132">
        <v>304913643</v>
      </c>
      <c r="D12" s="132">
        <f>SUM(B12:C12)</f>
        <v>330132300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235653713</v>
      </c>
      <c r="C13" s="133">
        <v>77813794</v>
      </c>
      <c r="D13" s="133">
        <f>SUM(B13:C13)</f>
        <v>313467507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260872370</v>
      </c>
      <c r="C14" s="134">
        <f>SUM(C12:C13)</f>
        <v>382727437</v>
      </c>
      <c r="D14" s="134">
        <f>SUM(D12:D13)</f>
        <v>643599807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84.144999999999996</v>
      </c>
      <c r="C17" s="136">
        <v>569.30499999999995</v>
      </c>
      <c r="D17" s="136">
        <f>SUM(B17:C17)</f>
        <v>653.44999999999993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819.81799999999998</v>
      </c>
      <c r="C18" s="137">
        <v>186.49299999999999</v>
      </c>
      <c r="D18" s="137">
        <f>SUM(B18:C18)</f>
        <v>1006.3109999999999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903.96299999999997</v>
      </c>
      <c r="C19" s="138">
        <f>SUM(C17:C18)</f>
        <v>755.798</v>
      </c>
      <c r="D19" s="138">
        <f>SUM(D17:D18)</f>
        <v>1659.761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29</v>
      </c>
      <c r="C22" s="139">
        <v>41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331094959</v>
      </c>
      <c r="C26" s="132">
        <v>3805844782</v>
      </c>
      <c r="D26" s="134">
        <f>SUM(B26:C26)</f>
        <v>4136939741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2916679860</v>
      </c>
      <c r="C27" s="133">
        <v>866611551</v>
      </c>
      <c r="D27" s="134">
        <f>SUM(B27:C27)</f>
        <v>3783291411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3247774819</v>
      </c>
      <c r="C28" s="134">
        <f>SUM(C26:C27)</f>
        <v>4672456333</v>
      </c>
      <c r="D28" s="134">
        <f>SUM(D26:D27)</f>
        <v>7920231152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331094959</v>
      </c>
      <c r="C30" s="132">
        <v>3805844782</v>
      </c>
      <c r="D30" s="132">
        <f>SUM(B30:C30)</f>
        <v>4136939741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2916679860</v>
      </c>
      <c r="C31" s="133">
        <v>866611551</v>
      </c>
      <c r="D31" s="133">
        <f>SUM(B31:C31)</f>
        <v>3783291411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3247774819</v>
      </c>
      <c r="C32" s="134">
        <f>SUM(C30:C31)</f>
        <v>4672456333</v>
      </c>
      <c r="D32" s="134">
        <f>SUM(D30:D31)</f>
        <v>7920231152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9169</v>
      </c>
      <c r="C38" s="131">
        <v>0.27</v>
      </c>
      <c r="D38" s="130">
        <v>34768</v>
      </c>
      <c r="E38" s="131">
        <v>0.28000000000000003</v>
      </c>
      <c r="F38" s="130">
        <v>24546</v>
      </c>
      <c r="G38" s="142">
        <v>0.73</v>
      </c>
      <c r="H38" s="130">
        <v>89450</v>
      </c>
      <c r="I38" s="131">
        <v>0.72</v>
      </c>
      <c r="J38" s="130">
        <v>33715</v>
      </c>
      <c r="K38" s="118">
        <f>J38/J45</f>
        <v>0.91418112798264639</v>
      </c>
      <c r="L38" s="130">
        <v>124218</v>
      </c>
      <c r="M38" s="119">
        <f>L38/L45</f>
        <v>0.16436257204706281</v>
      </c>
      <c r="N38" s="5"/>
      <c r="O38" s="64"/>
    </row>
    <row r="39" spans="1:15" ht="15.75" x14ac:dyDescent="0.2">
      <c r="A39" s="14" t="s">
        <v>47</v>
      </c>
      <c r="B39" s="130">
        <v>1166</v>
      </c>
      <c r="C39" s="131">
        <v>0.52</v>
      </c>
      <c r="D39" s="130">
        <v>59926</v>
      </c>
      <c r="E39" s="131">
        <v>0.55000000000000004</v>
      </c>
      <c r="F39" s="130">
        <v>1075</v>
      </c>
      <c r="G39" s="131">
        <v>0.48</v>
      </c>
      <c r="H39" s="130">
        <v>48900</v>
      </c>
      <c r="I39" s="131">
        <v>0.45</v>
      </c>
      <c r="J39" s="130">
        <v>2241</v>
      </c>
      <c r="K39" s="118">
        <f>J39/J45</f>
        <v>6.0764642082429501E-2</v>
      </c>
      <c r="L39" s="130">
        <v>108826</v>
      </c>
      <c r="M39" s="119">
        <f>L39/L45</f>
        <v>0.14399621041711874</v>
      </c>
      <c r="N39" s="5"/>
      <c r="O39" s="64"/>
    </row>
    <row r="40" spans="1:15" ht="15.75" x14ac:dyDescent="0.2">
      <c r="A40" s="14" t="s">
        <v>48</v>
      </c>
      <c r="B40" s="130">
        <v>300</v>
      </c>
      <c r="C40" s="131">
        <v>0.7</v>
      </c>
      <c r="D40" s="130">
        <v>41678</v>
      </c>
      <c r="E40" s="131">
        <v>0.7</v>
      </c>
      <c r="F40" s="130">
        <v>131</v>
      </c>
      <c r="G40" s="131">
        <v>0.3</v>
      </c>
      <c r="H40" s="130">
        <v>17694</v>
      </c>
      <c r="I40" s="131">
        <v>0.3</v>
      </c>
      <c r="J40" s="130">
        <v>431</v>
      </c>
      <c r="K40" s="118">
        <f>J40/J45</f>
        <v>1.1686550976138828E-2</v>
      </c>
      <c r="L40" s="130">
        <v>59372</v>
      </c>
      <c r="M40" s="119">
        <f>L40/L45</f>
        <v>7.8559746796585145E-2</v>
      </c>
      <c r="N40" s="5"/>
      <c r="O40" s="64"/>
    </row>
    <row r="41" spans="1:15" ht="15.75" x14ac:dyDescent="0.2">
      <c r="A41" s="14" t="s">
        <v>49</v>
      </c>
      <c r="B41" s="130">
        <v>123</v>
      </c>
      <c r="C41" s="131">
        <v>0.78</v>
      </c>
      <c r="D41" s="130">
        <v>30592</v>
      </c>
      <c r="E41" s="131">
        <v>0.78</v>
      </c>
      <c r="F41" s="130">
        <v>35</v>
      </c>
      <c r="G41" s="131">
        <v>0.22</v>
      </c>
      <c r="H41" s="130">
        <v>8708</v>
      </c>
      <c r="I41" s="131">
        <v>0.22</v>
      </c>
      <c r="J41" s="130">
        <v>158</v>
      </c>
      <c r="K41" s="118">
        <f>J41/J45</f>
        <v>4.2841648590021689E-3</v>
      </c>
      <c r="L41" s="130">
        <v>39300</v>
      </c>
      <c r="M41" s="119">
        <f>L41/L45</f>
        <v>5.2000910346725659E-2</v>
      </c>
      <c r="N41" s="5"/>
      <c r="O41" s="64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30510</v>
      </c>
      <c r="E42" s="131">
        <v>0.89</v>
      </c>
      <c r="F42" s="130">
        <v>11</v>
      </c>
      <c r="G42" s="131">
        <v>0.11</v>
      </c>
      <c r="H42" s="130">
        <v>3704</v>
      </c>
      <c r="I42" s="131">
        <v>0.11</v>
      </c>
      <c r="J42" s="130">
        <v>98</v>
      </c>
      <c r="K42" s="118">
        <f>J42/J45</f>
        <v>2.6572668112798264E-3</v>
      </c>
      <c r="L42" s="130">
        <v>34214</v>
      </c>
      <c r="M42" s="119">
        <f>L42/L45</f>
        <v>4.5271225104398773E-2</v>
      </c>
      <c r="N42" s="5"/>
      <c r="O42" s="64"/>
    </row>
    <row r="43" spans="1:15" ht="15.75" x14ac:dyDescent="0.2">
      <c r="A43" s="14" t="s">
        <v>51</v>
      </c>
      <c r="B43" s="130">
        <v>48</v>
      </c>
      <c r="C43" s="131">
        <v>0.89</v>
      </c>
      <c r="D43" s="130">
        <v>21394</v>
      </c>
      <c r="E43" s="131">
        <v>0.89</v>
      </c>
      <c r="F43" s="130">
        <v>6</v>
      </c>
      <c r="G43" s="131">
        <v>0.11</v>
      </c>
      <c r="H43" s="130">
        <v>2716</v>
      </c>
      <c r="I43" s="131">
        <v>0.11</v>
      </c>
      <c r="J43" s="130">
        <v>54</v>
      </c>
      <c r="K43" s="118">
        <f>J43/J45</f>
        <v>1.4642082429501084E-3</v>
      </c>
      <c r="L43" s="130">
        <v>24110</v>
      </c>
      <c r="M43" s="119">
        <f>L43/L45</f>
        <v>3.1901830749607014E-2</v>
      </c>
      <c r="N43" s="5"/>
      <c r="O43" s="64"/>
    </row>
    <row r="44" spans="1:15" ht="15.75" x14ac:dyDescent="0.2">
      <c r="A44" s="14" t="s">
        <v>52</v>
      </c>
      <c r="B44" s="130">
        <v>163</v>
      </c>
      <c r="C44" s="131">
        <v>0.89</v>
      </c>
      <c r="D44" s="130">
        <v>350437</v>
      </c>
      <c r="E44" s="131">
        <v>0.96</v>
      </c>
      <c r="F44" s="130">
        <v>20</v>
      </c>
      <c r="G44" s="131">
        <v>0.11</v>
      </c>
      <c r="H44" s="130">
        <v>15279</v>
      </c>
      <c r="I44" s="131">
        <v>0.04</v>
      </c>
      <c r="J44" s="130">
        <v>183</v>
      </c>
      <c r="K44" s="118">
        <f>J44/J45</f>
        <v>4.9620390455531451E-3</v>
      </c>
      <c r="L44" s="130">
        <v>365716</v>
      </c>
      <c r="M44" s="119">
        <f>L44/L45</f>
        <v>0.48390750453850184</v>
      </c>
      <c r="N44" s="5"/>
      <c r="O44" s="64"/>
    </row>
    <row r="45" spans="1:15" ht="15.75" x14ac:dyDescent="0.25">
      <c r="A45" s="14" t="s">
        <v>4</v>
      </c>
      <c r="B45" s="135">
        <v>11056</v>
      </c>
      <c r="C45" s="131">
        <v>0.3</v>
      </c>
      <c r="D45" s="135">
        <v>569305</v>
      </c>
      <c r="E45" s="131">
        <v>0.75</v>
      </c>
      <c r="F45" s="135">
        <v>25824</v>
      </c>
      <c r="G45" s="131">
        <v>0.7</v>
      </c>
      <c r="H45" s="135">
        <v>186451</v>
      </c>
      <c r="I45" s="131">
        <v>0.25</v>
      </c>
      <c r="J45" s="135">
        <v>36880</v>
      </c>
      <c r="K45" s="118">
        <f>J45/J45</f>
        <v>1</v>
      </c>
      <c r="L45" s="135">
        <v>755756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K50" sqref="K5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68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29982</v>
      </c>
      <c r="C7" s="132">
        <v>11588</v>
      </c>
      <c r="D7" s="132">
        <f>SUM(B7:C7)</f>
        <v>41570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263892</v>
      </c>
      <c r="C8" s="133">
        <v>25221</v>
      </c>
      <c r="D8" s="133">
        <f>SUM(B8:C8)</f>
        <v>289113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293874</v>
      </c>
      <c r="C9" s="134">
        <f>SUM(C7:C8)</f>
        <v>36809</v>
      </c>
      <c r="D9" s="134">
        <f>SUM(D7:D8)</f>
        <v>330683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2">
        <v>18651907</v>
      </c>
      <c r="C12" s="132">
        <v>286757108</v>
      </c>
      <c r="D12" s="132">
        <f>SUM(B12:C12)</f>
        <v>305409015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179629960</v>
      </c>
      <c r="C13" s="133">
        <v>66122272</v>
      </c>
      <c r="D13" s="133">
        <f>SUM(B13:C13)</f>
        <v>245752232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198281867</v>
      </c>
      <c r="C14" s="134">
        <f>SUM(C12:C13)</f>
        <v>352879380</v>
      </c>
      <c r="D14" s="134">
        <f>SUM(D12:D13)</f>
        <v>551161247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86.608000000000004</v>
      </c>
      <c r="C17" s="136">
        <v>583.02099999999996</v>
      </c>
      <c r="D17" s="136">
        <f>SUM(B17:C17)</f>
        <v>669.62899999999991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817.18399999999997</v>
      </c>
      <c r="C18" s="137">
        <v>177.756</v>
      </c>
      <c r="D18" s="137">
        <f>SUM(B18:C18)</f>
        <v>994.93999999999994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903.79199999999992</v>
      </c>
      <c r="C19" s="138">
        <f>SUM(C17:C18)</f>
        <v>760.77699999999993</v>
      </c>
      <c r="D19" s="138">
        <f>SUM(D17:D18)</f>
        <v>1664.569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30</v>
      </c>
      <c r="C22" s="139">
        <v>43</v>
      </c>
      <c r="D22" s="139">
        <v>45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305876302</v>
      </c>
      <c r="C26" s="132">
        <v>3500931139</v>
      </c>
      <c r="D26" s="134">
        <f>SUM(B26:C26)</f>
        <v>3806807441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2681026147</v>
      </c>
      <c r="C27" s="133">
        <v>788797757</v>
      </c>
      <c r="D27" s="134">
        <f>SUM(B27:C27)</f>
        <v>3469823904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2986902449</v>
      </c>
      <c r="C28" s="134">
        <f>SUM(C26:C27)</f>
        <v>4289728896</v>
      </c>
      <c r="D28" s="134">
        <f>SUM(D26:D27)</f>
        <v>7276631345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332788674</v>
      </c>
      <c r="C30" s="132">
        <v>3808134518</v>
      </c>
      <c r="D30" s="132">
        <f>SUM(B30:C30)</f>
        <v>4140923192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2918735963</v>
      </c>
      <c r="C31" s="133">
        <v>852925781</v>
      </c>
      <c r="D31" s="133">
        <f>SUM(B31:C31)</f>
        <v>3771661744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3251524637</v>
      </c>
      <c r="C32" s="134">
        <f>SUM(C30:C31)</f>
        <v>4661060299</v>
      </c>
      <c r="D32" s="134">
        <f>SUM(D30:D31)</f>
        <v>7912584936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9414</v>
      </c>
      <c r="C38" s="131">
        <v>0.28000000000000003</v>
      </c>
      <c r="D38" s="130">
        <v>35925</v>
      </c>
      <c r="E38" s="131">
        <v>0.28999999999999998</v>
      </c>
      <c r="F38" s="130">
        <v>24286</v>
      </c>
      <c r="G38" s="142">
        <v>0.72</v>
      </c>
      <c r="H38" s="130">
        <v>87769</v>
      </c>
      <c r="I38" s="131">
        <v>0.71</v>
      </c>
      <c r="J38" s="130">
        <v>33700</v>
      </c>
      <c r="K38" s="118">
        <f>J38/J45</f>
        <v>0.91402224030376999</v>
      </c>
      <c r="L38" s="130">
        <v>123694</v>
      </c>
      <c r="M38" s="119">
        <f>L38/L45</f>
        <v>0.16259651761043822</v>
      </c>
      <c r="N38" s="3"/>
      <c r="O38" s="2"/>
    </row>
    <row r="39" spans="1:15" ht="15.75" x14ac:dyDescent="0.2">
      <c r="A39" s="14" t="s">
        <v>47</v>
      </c>
      <c r="B39" s="130">
        <v>1210</v>
      </c>
      <c r="C39" s="131">
        <v>0.54</v>
      </c>
      <c r="D39" s="130">
        <v>62013</v>
      </c>
      <c r="E39" s="131">
        <v>0.56999999999999995</v>
      </c>
      <c r="F39" s="130">
        <v>1036</v>
      </c>
      <c r="G39" s="131">
        <v>0.46</v>
      </c>
      <c r="H39" s="130">
        <v>47050</v>
      </c>
      <c r="I39" s="131">
        <v>0.43</v>
      </c>
      <c r="J39" s="130">
        <v>2246</v>
      </c>
      <c r="K39" s="118">
        <f>J39/J45</f>
        <v>6.091673447247084E-2</v>
      </c>
      <c r="L39" s="130">
        <v>109063</v>
      </c>
      <c r="M39" s="119">
        <f>L39/L45</f>
        <v>0.14336397885222585</v>
      </c>
      <c r="N39" s="3"/>
      <c r="O39" s="2"/>
    </row>
    <row r="40" spans="1:15" ht="15.75" x14ac:dyDescent="0.2">
      <c r="A40" s="14" t="s">
        <v>48</v>
      </c>
      <c r="B40" s="130">
        <v>312</v>
      </c>
      <c r="C40" s="131">
        <v>0.72</v>
      </c>
      <c r="D40" s="130">
        <v>43452</v>
      </c>
      <c r="E40" s="131">
        <v>0.73</v>
      </c>
      <c r="F40" s="130">
        <v>119</v>
      </c>
      <c r="G40" s="131">
        <v>0.28000000000000003</v>
      </c>
      <c r="H40" s="130">
        <v>15920</v>
      </c>
      <c r="I40" s="131">
        <v>0.27</v>
      </c>
      <c r="J40" s="130">
        <v>431</v>
      </c>
      <c r="K40" s="118">
        <f>J40/J45</f>
        <v>1.1689720640086792E-2</v>
      </c>
      <c r="L40" s="130">
        <v>59372</v>
      </c>
      <c r="M40" s="119">
        <f>L40/L45</f>
        <v>7.8044856206177654E-2</v>
      </c>
      <c r="N40" s="3"/>
      <c r="O40" s="2"/>
    </row>
    <row r="41" spans="1:15" ht="15.75" x14ac:dyDescent="0.2">
      <c r="A41" s="14" t="s">
        <v>49</v>
      </c>
      <c r="B41" s="130">
        <v>129</v>
      </c>
      <c r="C41" s="131">
        <v>0.82</v>
      </c>
      <c r="D41" s="130">
        <v>32095</v>
      </c>
      <c r="E41" s="131">
        <v>0.82</v>
      </c>
      <c r="F41" s="130">
        <v>28</v>
      </c>
      <c r="G41" s="131">
        <v>0.18</v>
      </c>
      <c r="H41" s="130">
        <v>6924</v>
      </c>
      <c r="I41" s="131">
        <v>0.18</v>
      </c>
      <c r="J41" s="130">
        <v>157</v>
      </c>
      <c r="K41" s="118">
        <f>J41/J45</f>
        <v>4.2582045023053976E-3</v>
      </c>
      <c r="L41" s="130">
        <v>39019</v>
      </c>
      <c r="M41" s="119">
        <f>L41/L45</f>
        <v>5.1290713540201538E-2</v>
      </c>
      <c r="N41" s="3"/>
      <c r="O41" s="2"/>
    </row>
    <row r="42" spans="1:15" ht="15.75" x14ac:dyDescent="0.2">
      <c r="A42" s="14" t="s">
        <v>50</v>
      </c>
      <c r="B42" s="130">
        <v>89</v>
      </c>
      <c r="C42" s="131">
        <v>0.91</v>
      </c>
      <c r="D42" s="130">
        <v>31202</v>
      </c>
      <c r="E42" s="131">
        <v>0.91</v>
      </c>
      <c r="F42" s="130">
        <v>9</v>
      </c>
      <c r="G42" s="131">
        <v>0.09</v>
      </c>
      <c r="H42" s="130">
        <v>3013</v>
      </c>
      <c r="I42" s="131">
        <v>0.09</v>
      </c>
      <c r="J42" s="130">
        <v>98</v>
      </c>
      <c r="K42" s="118">
        <f>J42/J45</f>
        <v>2.6579875237320314E-3</v>
      </c>
      <c r="L42" s="130">
        <v>34215</v>
      </c>
      <c r="M42" s="119">
        <f>L42/L45</f>
        <v>4.4975826232809546E-2</v>
      </c>
      <c r="N42" s="3"/>
      <c r="O42" s="2"/>
    </row>
    <row r="43" spans="1:15" ht="15.75" x14ac:dyDescent="0.2">
      <c r="A43" s="14" t="s">
        <v>51</v>
      </c>
      <c r="B43" s="130">
        <v>49</v>
      </c>
      <c r="C43" s="131">
        <v>0.91</v>
      </c>
      <c r="D43" s="130">
        <v>21818</v>
      </c>
      <c r="E43" s="131">
        <v>0.9</v>
      </c>
      <c r="F43" s="130">
        <v>5</v>
      </c>
      <c r="G43" s="131">
        <v>0.09</v>
      </c>
      <c r="H43" s="130">
        <v>2291</v>
      </c>
      <c r="I43" s="131">
        <v>0.1</v>
      </c>
      <c r="J43" s="130">
        <v>54</v>
      </c>
      <c r="K43" s="118">
        <f>J43/J45</f>
        <v>1.4646053702196907E-3</v>
      </c>
      <c r="L43" s="130">
        <v>24109</v>
      </c>
      <c r="M43" s="119">
        <f>L43/L45</f>
        <v>3.1691427579915402E-2</v>
      </c>
      <c r="N43" s="3"/>
      <c r="O43" s="2"/>
    </row>
    <row r="44" spans="1:15" ht="15.75" x14ac:dyDescent="0.2">
      <c r="A44" s="14" t="s">
        <v>52</v>
      </c>
      <c r="B44" s="130">
        <v>165</v>
      </c>
      <c r="C44" s="131">
        <v>0.9</v>
      </c>
      <c r="D44" s="130">
        <v>356515</v>
      </c>
      <c r="E44" s="131">
        <v>0.96</v>
      </c>
      <c r="F44" s="130">
        <v>19</v>
      </c>
      <c r="G44" s="131">
        <v>0.1</v>
      </c>
      <c r="H44" s="130">
        <v>14755</v>
      </c>
      <c r="I44" s="131">
        <v>0.04</v>
      </c>
      <c r="J44" s="130">
        <v>184</v>
      </c>
      <c r="K44" s="118">
        <f>J44/J45</f>
        <v>4.990507187415243E-3</v>
      </c>
      <c r="L44" s="130">
        <v>371270</v>
      </c>
      <c r="M44" s="119">
        <f>L44/L45</f>
        <v>0.4880366799782318</v>
      </c>
      <c r="N44" s="3"/>
      <c r="O44" s="2"/>
    </row>
    <row r="45" spans="1:15" ht="15.75" x14ac:dyDescent="0.25">
      <c r="A45" s="14" t="s">
        <v>4</v>
      </c>
      <c r="B45" s="135">
        <v>11368</v>
      </c>
      <c r="C45" s="131">
        <v>0.31</v>
      </c>
      <c r="D45" s="135">
        <v>583020</v>
      </c>
      <c r="E45" s="131">
        <v>0.77</v>
      </c>
      <c r="F45" s="135">
        <v>25502</v>
      </c>
      <c r="G45" s="131">
        <v>0.69</v>
      </c>
      <c r="H45" s="135">
        <v>177722</v>
      </c>
      <c r="I45" s="131">
        <v>0.23</v>
      </c>
      <c r="J45" s="135">
        <v>36870</v>
      </c>
      <c r="K45" s="118">
        <f>J45/J45</f>
        <v>1</v>
      </c>
      <c r="L45" s="135">
        <v>760742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5" t="s">
        <v>66</v>
      </c>
      <c r="B51" s="145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6" t="s">
        <v>36</v>
      </c>
      <c r="B52" s="146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-440</v>
      </c>
      <c r="C7" s="84">
        <f>'Current Month '!C7-'Previous Month '!C7</f>
        <v>-319</v>
      </c>
      <c r="D7" s="84">
        <f>'Current Month '!D7-'Previous Month '!D7</f>
        <v>-759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553</v>
      </c>
      <c r="C8" s="84">
        <f>'Current Month '!C8-'Previous Month '!C8</f>
        <v>372</v>
      </c>
      <c r="D8" s="84">
        <f>'Current Month '!D8-'Previous Month '!D8</f>
        <v>925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113</v>
      </c>
      <c r="C9" s="84">
        <f>'Current Month '!C9-'Previous Month '!C9</f>
        <v>53</v>
      </c>
      <c r="D9" s="84">
        <f>'Current Month '!D9-'Previous Month '!D9</f>
        <v>166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6566750</v>
      </c>
      <c r="C12" s="84">
        <f>'Current Month '!C12-'Previous Month '!C12</f>
        <v>18156535</v>
      </c>
      <c r="D12" s="84">
        <f>'Current Month '!D12-'Previous Month '!D12</f>
        <v>24723285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56023753</v>
      </c>
      <c r="C13" s="84">
        <f>'Current Month '!C13-'Previous Month '!C13</f>
        <v>11691522</v>
      </c>
      <c r="D13" s="84">
        <f>'Current Month '!D13-'Previous Month '!D13</f>
        <v>67715275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62590503</v>
      </c>
      <c r="C14" s="84">
        <f>'Current Month '!C14-'Previous Month '!C14</f>
        <v>29848057</v>
      </c>
      <c r="D14" s="84">
        <f>'Current Month '!D14-'Previous Month '!D14</f>
        <v>92438560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-2.4630000000000081</v>
      </c>
      <c r="C17" s="84">
        <f>'Current Month '!C17-'Previous Month '!C17</f>
        <v>-13.716000000000008</v>
      </c>
      <c r="D17" s="84">
        <f>'Current Month '!D17-'Previous Month '!D17</f>
        <v>-16.178999999999974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2.6340000000000146</v>
      </c>
      <c r="C18" s="84">
        <f>'Current Month '!C18-'Previous Month '!C18</f>
        <v>8.7369999999999948</v>
      </c>
      <c r="D18" s="84">
        <f>'Current Month '!D18-'Previous Month '!D18</f>
        <v>11.370999999999981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0.17100000000004911</v>
      </c>
      <c r="C19" s="84">
        <f>'Current Month '!C19-'Previous Month '!C19</f>
        <v>-4.9789999999999281</v>
      </c>
      <c r="D19" s="84">
        <f>'Current Month '!D19-'Previous Month '!D19</f>
        <v>-4.8079999999999927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-1</v>
      </c>
      <c r="C22" s="84">
        <f>'Current Month '!C22-'Previous Month '!C22</f>
        <v>-2</v>
      </c>
      <c r="D22" s="84">
        <f>'Current Month '!D22-'Previous Month '!D22</f>
        <v>-1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25218657</v>
      </c>
      <c r="C26" s="84">
        <f>'Current Month '!C26-'Previous Month '!C26</f>
        <v>304913643</v>
      </c>
      <c r="D26" s="84">
        <f>'Current Month '!D26-'Previous Month '!D26</f>
        <v>330132300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235653713</v>
      </c>
      <c r="C27" s="84">
        <f>'Current Month '!C27-'Previous Month '!C27</f>
        <v>77813794</v>
      </c>
      <c r="D27" s="84">
        <f>'Current Month '!D27-'Previous Month '!D27</f>
        <v>313467507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260872370</v>
      </c>
      <c r="C28" s="84">
        <f>'Current Month '!C28-'Previous Month '!C28</f>
        <v>382727437</v>
      </c>
      <c r="D28" s="84">
        <f>'Current Month '!D28-'Previous Month '!D28</f>
        <v>643599807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-1693715</v>
      </c>
      <c r="C30" s="84">
        <f>'Current Month '!C30-'Previous Month '!C30</f>
        <v>-2289736</v>
      </c>
      <c r="D30" s="84">
        <f>'Current Month '!D30-'Previous Month '!D30</f>
        <v>-3983451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-2056103</v>
      </c>
      <c r="C31" s="84">
        <f>'Current Month '!C31-'Previous Month '!C31</f>
        <v>13685770</v>
      </c>
      <c r="D31" s="84">
        <f>'Current Month '!D31-'Previous Month '!D31</f>
        <v>11629667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-3749818</v>
      </c>
      <c r="C32" s="84">
        <f>'Current Month '!C32-'Previous Month '!C32</f>
        <v>11396034</v>
      </c>
      <c r="D32" s="84">
        <f>'Current Month '!D32-'Previous Month '!D32</f>
        <v>7646216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-1.4675471949836569E-2</v>
      </c>
      <c r="C7" s="108">
        <f>Difference!C7/'Previous Month '!C7</f>
        <v>-2.7528477735588541E-2</v>
      </c>
      <c r="D7" s="108">
        <f>Difference!D7/'Previous Month '!D7</f>
        <v>-1.82583593937936E-2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2.0955542418868325E-3</v>
      </c>
      <c r="C8" s="108">
        <f>Difference!C8/'Previous Month '!C8</f>
        <v>1.474961341739027E-2</v>
      </c>
      <c r="D8" s="108">
        <f>Difference!D8/'Previous Month '!D8</f>
        <v>3.1994410490016013E-3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3.8451853515452202E-4</v>
      </c>
      <c r="C9" s="108">
        <f>Difference!C9/'Previous Month '!C9</f>
        <v>1.4398652503463828E-3</v>
      </c>
      <c r="D9" s="108">
        <f>Difference!D9/'Previous Month '!D9</f>
        <v>5.0199133308939377E-4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0.3520685579227904</v>
      </c>
      <c r="C12" s="108">
        <f>Difference!C12/'Previous Month '!C12</f>
        <v>6.3316773999548076E-2</v>
      </c>
      <c r="D12" s="108">
        <f>Difference!D12/'Previous Month '!D12</f>
        <v>8.0951392348388926E-2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0.31188423690569211</v>
      </c>
      <c r="C13" s="108">
        <f>Difference!C13/'Previous Month '!C13</f>
        <v>0.17681670103531832</v>
      </c>
      <c r="D13" s="108">
        <f>Difference!D13/'Previous Month '!D13</f>
        <v>0.27554286872153416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0.31566428109132139</v>
      </c>
      <c r="C14" s="108">
        <f>Difference!C14/'Previous Month '!C14</f>
        <v>8.4584304699243121E-2</v>
      </c>
      <c r="D14" s="108">
        <f>Difference!D14/'Previous Month '!D14</f>
        <v>0.16771600054094515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-2.8438481433585905E-2</v>
      </c>
      <c r="C17" s="108">
        <f>Difference!C17/'Previous Month '!C17</f>
        <v>-2.3525739210079926E-2</v>
      </c>
      <c r="D17" s="108">
        <f>Difference!D17/'Previous Month '!D17</f>
        <v>-2.4161139974523169E-2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3.2232642831969481E-3</v>
      </c>
      <c r="C18" s="108">
        <f>Difference!C18/'Previous Month '!C18</f>
        <v>4.9151646076644358E-2</v>
      </c>
      <c r="D18" s="108">
        <f>Difference!D18/'Previous Month '!D18</f>
        <v>1.1428829879188676E-2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1.892028254289141E-4</v>
      </c>
      <c r="C19" s="108">
        <f>Difference!C19/'Previous Month '!C19</f>
        <v>-6.5446247717792843E-3</v>
      </c>
      <c r="D19" s="108">
        <f>Difference!D19/'Previous Month '!D19</f>
        <v>-2.8884353847752737E-3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-3.3333333333333333E-2</v>
      </c>
      <c r="C22" s="108">
        <f>Difference!C22/'Previous Month '!C22</f>
        <v>-4.6511627906976744E-2</v>
      </c>
      <c r="D22" s="108">
        <f>Difference!D22/'Previous Month '!D22</f>
        <v>-2.2222222222222223E-2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8.2447240388044185E-2</v>
      </c>
      <c r="C26" s="108">
        <f>Difference!C26/'Previous Month '!C26</f>
        <v>8.7095012981916298E-2</v>
      </c>
      <c r="D26" s="108">
        <f>Difference!D26/'Previous Month '!D26</f>
        <v>8.6721565279193225E-2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8.7896835047166735E-2</v>
      </c>
      <c r="C27" s="108">
        <f>Difference!C27/'Previous Month '!C27</f>
        <v>9.8648599478712767E-2</v>
      </c>
      <c r="D27" s="108">
        <f>Difference!D27/'Previous Month '!D27</f>
        <v>9.034104198735729E-2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8.7338764641389191E-2</v>
      </c>
      <c r="C28" s="108">
        <f>Difference!C28/'Previous Month '!C28</f>
        <v>8.9219492951379278E-2</v>
      </c>
      <c r="D28" s="108">
        <f>Difference!D28/'Previous Month '!D28</f>
        <v>8.8447493968790578E-2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-5.0894610674160146E-3</v>
      </c>
      <c r="C30" s="108">
        <f>Difference!C30/'Previous Month '!C30</f>
        <v>-6.0127497838562431E-4</v>
      </c>
      <c r="D30" s="108">
        <f>Difference!D30/'Previous Month '!D30</f>
        <v>-9.6197171869687745E-4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-7.0444981185850415E-4</v>
      </c>
      <c r="C31" s="108">
        <f>Difference!C31/'Previous Month '!C31</f>
        <v>1.6045675139464449E-2</v>
      </c>
      <c r="D31" s="108">
        <f>Difference!D31/'Previous Month '!D31</f>
        <v>3.0834331892303436E-3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-1.1532491426728807E-3</v>
      </c>
      <c r="C32" s="108">
        <f>Difference!C32/'Previous Month '!C32</f>
        <v>2.4449445553075006E-3</v>
      </c>
      <c r="D32" s="108">
        <f>Difference!D32/'Previous Month '!D32</f>
        <v>9.6633604085712903E-4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H11" sqref="H11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0.10048743651930188</v>
      </c>
      <c r="C7" s="110">
        <f>'Current Month '!C7/'Current Month '!C9</f>
        <v>0.30570777494438717</v>
      </c>
      <c r="D7" s="110">
        <f>'Current Month '!D7/'Current Month '!D9</f>
        <v>0.12335234502748989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0.89951256348069808</v>
      </c>
      <c r="C8" s="110">
        <f>'Current Month '!C8/'Current Month '!C9</f>
        <v>0.69429222505561283</v>
      </c>
      <c r="D8" s="110">
        <f>'Current Month '!D8/'Current Month '!D9</f>
        <v>0.87664765497251007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9.6670479131231876E-2</v>
      </c>
      <c r="C12" s="110">
        <f>'Current Month '!C12/'Current Month '!C14</f>
        <v>0.79668613619671069</v>
      </c>
      <c r="D12" s="110">
        <f>'Current Month '!D12/'Current Month '!D14</f>
        <v>0.5129465490967744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0.90332952086876817</v>
      </c>
      <c r="C13" s="112">
        <f>'Current Month '!C13/'Current Month '!C14</f>
        <v>0.20331386380328934</v>
      </c>
      <c r="D13" s="112">
        <f>'Current Month '!D13/'Current Month '!D14</f>
        <v>0.48705345090322566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9.3084562089377557E-2</v>
      </c>
      <c r="C17" s="110">
        <f>'Current Month '!C17/'Current Month '!C19</f>
        <v>0.75325020706590906</v>
      </c>
      <c r="D17" s="110">
        <f>'Current Month '!D17/'Current Month '!D19</f>
        <v>0.39370126180817594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0.90691543791062246</v>
      </c>
      <c r="C18" s="112">
        <f>'Current Month '!C18/'Current Month '!C19</f>
        <v>0.24674979293409086</v>
      </c>
      <c r="D18" s="112">
        <f>'Current Month '!D18/'Current Month '!D19</f>
        <v>0.606298738191824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30</v>
      </c>
      <c r="C22" s="113">
        <f>'Previous Month '!C22</f>
        <v>43</v>
      </c>
      <c r="D22" s="113">
        <f>'Previous Month '!D22</f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0.10194517090995403</v>
      </c>
      <c r="C26" s="110">
        <f>'Current Month '!C26/'Current Month '!C28</f>
        <v>0.81452762974382198</v>
      </c>
      <c r="D26" s="110">
        <f>'Current Month '!D26/'Current Month '!D28</f>
        <v>0.52232563186686143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0.89805482909004597</v>
      </c>
      <c r="C27" s="112">
        <f>'Current Month '!C27/'Current Month '!C28</f>
        <v>0.18547237025617805</v>
      </c>
      <c r="D27" s="112">
        <f>'Current Month '!D27/'Current Month '!D28</f>
        <v>0.47767436813313857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0.10194517090995403</v>
      </c>
      <c r="C30" s="110">
        <f>'Current Month '!C30/'Current Month '!C32</f>
        <v>0.81452762974382198</v>
      </c>
      <c r="D30" s="110">
        <f>'Current Month '!D30/'Current Month '!D32</f>
        <v>0.52232563186686143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0.89805482909004597</v>
      </c>
      <c r="C31" s="110">
        <f>'Current Month '!C31/'Current Month '!C32</f>
        <v>0.18547237025617805</v>
      </c>
      <c r="D31" s="110">
        <f>'Current Month '!D31/'Current Month '!D32</f>
        <v>0.47767436813313857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9414</v>
      </c>
      <c r="C38" s="131">
        <v>0.28000000000000003</v>
      </c>
      <c r="D38" s="130">
        <v>35925</v>
      </c>
      <c r="E38" s="131">
        <v>0.28999999999999998</v>
      </c>
      <c r="F38" s="130">
        <v>24286</v>
      </c>
      <c r="G38" s="142">
        <v>0.72</v>
      </c>
      <c r="H38" s="130">
        <v>87769</v>
      </c>
      <c r="I38" s="131">
        <v>0.71</v>
      </c>
      <c r="J38" s="130">
        <v>33700</v>
      </c>
      <c r="K38" s="118">
        <f>J38/J45</f>
        <v>0.91402224030376999</v>
      </c>
      <c r="L38" s="130">
        <v>123694</v>
      </c>
      <c r="M38" s="119">
        <f>L38/L45</f>
        <v>0.16259651761043822</v>
      </c>
      <c r="N38" s="5"/>
      <c r="O38" s="64"/>
    </row>
    <row r="39" spans="1:15" ht="15.75" x14ac:dyDescent="0.2">
      <c r="A39" s="14" t="s">
        <v>47</v>
      </c>
      <c r="B39" s="130">
        <v>1210</v>
      </c>
      <c r="C39" s="131">
        <v>0.54</v>
      </c>
      <c r="D39" s="130">
        <v>62013</v>
      </c>
      <c r="E39" s="131">
        <v>0.56999999999999995</v>
      </c>
      <c r="F39" s="130">
        <v>1036</v>
      </c>
      <c r="G39" s="131">
        <v>0.46</v>
      </c>
      <c r="H39" s="130">
        <v>47050</v>
      </c>
      <c r="I39" s="131">
        <v>0.43</v>
      </c>
      <c r="J39" s="130">
        <v>2246</v>
      </c>
      <c r="K39" s="118">
        <f>J39/J45</f>
        <v>6.091673447247084E-2</v>
      </c>
      <c r="L39" s="130">
        <v>109063</v>
      </c>
      <c r="M39" s="119">
        <f>L39/L45</f>
        <v>0.14336397885222585</v>
      </c>
      <c r="N39" s="5"/>
      <c r="O39" s="64"/>
    </row>
    <row r="40" spans="1:15" ht="15.75" x14ac:dyDescent="0.2">
      <c r="A40" s="14" t="s">
        <v>48</v>
      </c>
      <c r="B40" s="130">
        <v>312</v>
      </c>
      <c r="C40" s="131">
        <v>0.72</v>
      </c>
      <c r="D40" s="130">
        <v>43452</v>
      </c>
      <c r="E40" s="131">
        <v>0.73</v>
      </c>
      <c r="F40" s="130">
        <v>119</v>
      </c>
      <c r="G40" s="131">
        <v>0.28000000000000003</v>
      </c>
      <c r="H40" s="130">
        <v>15920</v>
      </c>
      <c r="I40" s="131">
        <v>0.27</v>
      </c>
      <c r="J40" s="130">
        <v>431</v>
      </c>
      <c r="K40" s="118">
        <f>J40/J45</f>
        <v>1.1689720640086792E-2</v>
      </c>
      <c r="L40" s="130">
        <v>59372</v>
      </c>
      <c r="M40" s="119">
        <f>L40/L45</f>
        <v>7.8044856206177654E-2</v>
      </c>
      <c r="N40" s="5"/>
      <c r="O40" s="64"/>
    </row>
    <row r="41" spans="1:15" ht="15.75" x14ac:dyDescent="0.2">
      <c r="A41" s="14" t="s">
        <v>49</v>
      </c>
      <c r="B41" s="130">
        <v>129</v>
      </c>
      <c r="C41" s="131">
        <v>0.82</v>
      </c>
      <c r="D41" s="130">
        <v>32095</v>
      </c>
      <c r="E41" s="131">
        <v>0.82</v>
      </c>
      <c r="F41" s="130">
        <v>28</v>
      </c>
      <c r="G41" s="131">
        <v>0.18</v>
      </c>
      <c r="H41" s="130">
        <v>6924</v>
      </c>
      <c r="I41" s="131">
        <v>0.18</v>
      </c>
      <c r="J41" s="130">
        <v>157</v>
      </c>
      <c r="K41" s="118">
        <f>J41/J45</f>
        <v>4.2582045023053976E-3</v>
      </c>
      <c r="L41" s="130">
        <v>39019</v>
      </c>
      <c r="M41" s="119">
        <f>L41/L45</f>
        <v>5.1290713540201538E-2</v>
      </c>
      <c r="N41" s="5"/>
      <c r="O41" s="64"/>
    </row>
    <row r="42" spans="1:15" ht="15.75" x14ac:dyDescent="0.2">
      <c r="A42" s="14" t="s">
        <v>50</v>
      </c>
      <c r="B42" s="130">
        <v>89</v>
      </c>
      <c r="C42" s="131">
        <v>0.91</v>
      </c>
      <c r="D42" s="130">
        <v>31202</v>
      </c>
      <c r="E42" s="131">
        <v>0.91</v>
      </c>
      <c r="F42" s="130">
        <v>9</v>
      </c>
      <c r="G42" s="131">
        <v>0.09</v>
      </c>
      <c r="H42" s="130">
        <v>3013</v>
      </c>
      <c r="I42" s="131">
        <v>0.09</v>
      </c>
      <c r="J42" s="130">
        <v>98</v>
      </c>
      <c r="K42" s="118">
        <f>J42/J45</f>
        <v>2.6579875237320314E-3</v>
      </c>
      <c r="L42" s="130">
        <v>34215</v>
      </c>
      <c r="M42" s="119">
        <f>L42/L45</f>
        <v>4.4975826232809546E-2</v>
      </c>
      <c r="N42" s="5"/>
      <c r="O42" s="64"/>
    </row>
    <row r="43" spans="1:15" ht="15.75" x14ac:dyDescent="0.2">
      <c r="A43" s="14" t="s">
        <v>51</v>
      </c>
      <c r="B43" s="130">
        <v>49</v>
      </c>
      <c r="C43" s="131">
        <v>0.91</v>
      </c>
      <c r="D43" s="130">
        <v>21818</v>
      </c>
      <c r="E43" s="131">
        <v>0.9</v>
      </c>
      <c r="F43" s="130">
        <v>5</v>
      </c>
      <c r="G43" s="131">
        <v>0.09</v>
      </c>
      <c r="H43" s="130">
        <v>2291</v>
      </c>
      <c r="I43" s="131">
        <v>0.1</v>
      </c>
      <c r="J43" s="130">
        <v>54</v>
      </c>
      <c r="K43" s="118">
        <f>J43/J45</f>
        <v>1.4646053702196907E-3</v>
      </c>
      <c r="L43" s="130">
        <v>24109</v>
      </c>
      <c r="M43" s="119">
        <f>L43/L45</f>
        <v>3.1691427579915402E-2</v>
      </c>
      <c r="N43" s="5"/>
      <c r="O43" s="64"/>
    </row>
    <row r="44" spans="1:15" ht="15.75" x14ac:dyDescent="0.2">
      <c r="A44" s="14" t="s">
        <v>52</v>
      </c>
      <c r="B44" s="130">
        <v>165</v>
      </c>
      <c r="C44" s="131">
        <v>0.9</v>
      </c>
      <c r="D44" s="130">
        <v>356515</v>
      </c>
      <c r="E44" s="131">
        <v>0.96</v>
      </c>
      <c r="F44" s="130">
        <v>19</v>
      </c>
      <c r="G44" s="131">
        <v>0.1</v>
      </c>
      <c r="H44" s="130">
        <v>14755</v>
      </c>
      <c r="I44" s="131">
        <v>0.04</v>
      </c>
      <c r="J44" s="130">
        <v>184</v>
      </c>
      <c r="K44" s="118">
        <f>J44/J45</f>
        <v>4.990507187415243E-3</v>
      </c>
      <c r="L44" s="130">
        <v>371270</v>
      </c>
      <c r="M44" s="119">
        <f>L44/L45</f>
        <v>0.4880366799782318</v>
      </c>
      <c r="N44" s="5"/>
      <c r="O44" s="64"/>
    </row>
    <row r="45" spans="1:15" ht="15.75" x14ac:dyDescent="0.25">
      <c r="A45" s="14" t="s">
        <v>4</v>
      </c>
      <c r="B45" s="135">
        <v>11368</v>
      </c>
      <c r="C45" s="131">
        <v>0.31</v>
      </c>
      <c r="D45" s="135">
        <v>583020</v>
      </c>
      <c r="E45" s="131">
        <v>0.77</v>
      </c>
      <c r="F45" s="135">
        <v>25502</v>
      </c>
      <c r="G45" s="131">
        <v>0.69</v>
      </c>
      <c r="H45" s="135">
        <v>177722</v>
      </c>
      <c r="I45" s="131">
        <v>0.23</v>
      </c>
      <c r="J45" s="135">
        <v>36870</v>
      </c>
      <c r="K45" s="118">
        <f>J45/J45</f>
        <v>1</v>
      </c>
      <c r="L45" s="135">
        <v>760742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2022-03-23T18:31:14Z</dcterms:modified>
</cp:coreProperties>
</file>