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1\Differences\"/>
    </mc:Choice>
  </mc:AlternateContent>
  <xr:revisionPtr revIDLastSave="0" documentId="13_ncr:1_{01FC028F-D639-4CF4-B188-59E2F0A26AAB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7" i="2"/>
  <c r="D9" i="2" s="1"/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C32" i="5" l="1"/>
  <c r="C27" i="5"/>
  <c r="B26" i="5"/>
  <c r="D14" i="5"/>
  <c r="C12" i="5"/>
  <c r="B12" i="5"/>
  <c r="B7" i="5"/>
  <c r="C7" i="5"/>
  <c r="B8" i="5"/>
  <c r="C8" i="5"/>
  <c r="B9" i="5"/>
  <c r="C9" i="5"/>
  <c r="D13" i="5"/>
  <c r="C14" i="5"/>
  <c r="B17" i="5"/>
  <c r="C17" i="5"/>
  <c r="B18" i="5"/>
  <c r="C18" i="5"/>
  <c r="B19" i="5"/>
  <c r="C19" i="5"/>
  <c r="B22" i="5"/>
  <c r="C22" i="5"/>
  <c r="D22" i="5"/>
  <c r="C26" i="5"/>
  <c r="C28" i="5"/>
  <c r="B30" i="5"/>
  <c r="B31" i="5"/>
  <c r="C31" i="5"/>
  <c r="B32" i="5"/>
  <c r="D30" i="5" l="1"/>
  <c r="D31" i="5"/>
  <c r="D32" i="5"/>
  <c r="B27" i="5"/>
  <c r="B28" i="5"/>
  <c r="C30" i="5"/>
  <c r="D19" i="5"/>
  <c r="D17" i="5"/>
  <c r="D18" i="5"/>
  <c r="C13" i="5"/>
  <c r="B13" i="5"/>
  <c r="D12" i="5"/>
  <c r="D9" i="5"/>
  <c r="B14" i="5"/>
  <c r="D28" i="5" l="1"/>
  <c r="D27" i="5"/>
  <c r="D26" i="5"/>
  <c r="D8" i="5"/>
  <c r="D7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<sst xmlns="http://schemas.openxmlformats.org/spreadsheetml/2006/main" count="268" uniqueCount="70">
  <si>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</si>
  <si>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</si>
  <si>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</si>
  <si>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</si>
  <si>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</si>
  <si>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</si>
  <si>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</si>
  <si>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</si>
  <si>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</si>
  <si>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</si>
  <si>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</si>
  <si>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</si>
  <si>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</si>
  <si>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</si>
  <si>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</si>
  <si>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</si>
  <si>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</si>
  <si>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</si>
  <si>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</si>
  <si>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</si>
  <si>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</si>
  <si>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</si>
  <si>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</si>
  <si>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</si>
  <si>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</si>
  <si>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</si>
  <si>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</si>
  <si>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</si>
  <si>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</si>
  <si>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</si>
  <si>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</si>
  <si>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</si>
  <si>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</si>
  <si>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</si>
  <si>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</si>
  <si>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</si>
  <si>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</si>
  <si>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</si>
  <si>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</si>
  <si>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</si>
  <si>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</si>
  <si>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</si>
  <si>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</si>
  <si>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</si>
  <si>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</si>
  <si>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</si>
  <si>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</si>
  <si>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</si>
  <si>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</si>
  <si>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</si>
  <si>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</si>
  <si>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</si>
  <si>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</si>
  <si>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</si>
  <si>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</si>
  <si>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</si>
  <si>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</si>
  <si>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</si>
  <si>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</si>
  <si>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</si>
  <si>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</si>
  <si>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</si>
  <si>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</si>
  <si>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</si>
  <si>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</si>
  <si>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</si>
  <si>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</si>
  <si>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</si>
  <si>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(As of October 29, 2021) October 2021 REPORT</t>
  </si>
  <si>
    <t>(As of November 26, 2021) November 2021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</si>
</sst>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G14" sqref="G1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69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29982</v>
      </c>
      <c r="C7" s="132">
        <v>11588</v>
      </c>
      <c r="D7" s="132">
        <f>SUM(B7:C7)</f>
        <v>41570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263892</v>
      </c>
      <c r="C8" s="133">
        <v>25221</v>
      </c>
      <c r="D8" s="133">
        <f>SUM(B8:C8)</f>
        <v>289113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293874</v>
      </c>
      <c r="C9" s="134">
        <f>SUM(C7:C8)</f>
        <v>36809</v>
      </c>
      <c r="D9" s="134">
        <f>SUM(D7:D8)</f>
        <v>330683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32">
        <v>18651907</v>
      </c>
      <c r="C12" s="132">
        <v>286757108</v>
      </c>
      <c r="D12" s="132">
        <f>SUM(B12:C12)</f>
        <v>305409015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179629960</v>
      </c>
      <c r="C13" s="133">
        <v>66122272</v>
      </c>
      <c r="D13" s="133">
        <f>SUM(B13:C13)</f>
        <v>245752232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198281867</v>
      </c>
      <c r="C14" s="134">
        <f>SUM(C12:C13)</f>
        <v>352879380</v>
      </c>
      <c r="D14" s="134">
        <f>SUM(D12:D13)</f>
        <v>551161247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86.608000000000004</v>
      </c>
      <c r="C17" s="136">
        <v>583.02099999999996</v>
      </c>
      <c r="D17" s="136">
        <f>SUM(B17:C17)</f>
        <v>669.62899999999991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817.18399999999997</v>
      </c>
      <c r="C18" s="137">
        <v>177.756</v>
      </c>
      <c r="D18" s="137">
        <f>SUM(B18:C18)</f>
        <v>994.93999999999994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903.79199999999992</v>
      </c>
      <c r="C19" s="138">
        <f>SUM(C17:C18)</f>
        <v>760.77699999999993</v>
      </c>
      <c r="D19" s="138">
        <f>SUM(D17:D18)</f>
        <v>1664.569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30</v>
      </c>
      <c r="C22" s="139">
        <v>43</v>
      </c>
      <c r="D22" s="139">
        <v>45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305876302</v>
      </c>
      <c r="C26" s="132">
        <v>3500931139</v>
      </c>
      <c r="D26" s="134">
        <f>SUM(B26:C26)</f>
        <v>3806807441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2681026147</v>
      </c>
      <c r="C27" s="133">
        <v>788797757</v>
      </c>
      <c r="D27" s="134">
        <f>SUM(B27:C27)</f>
        <v>3469823904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2986902449</v>
      </c>
      <c r="C28" s="134">
        <f>SUM(C26:C27)</f>
        <v>4289728896</v>
      </c>
      <c r="D28" s="134">
        <f>SUM(D26:D27)</f>
        <v>7276631345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332788674</v>
      </c>
      <c r="C30" s="132">
        <v>3808134518</v>
      </c>
      <c r="D30" s="132">
        <f>SUM(B30:C30)</f>
        <v>4140923192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2918735963</v>
      </c>
      <c r="C31" s="133">
        <v>852925781</v>
      </c>
      <c r="D31" s="133">
        <f>SUM(B31:C31)</f>
        <v>3771661744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3251524637</v>
      </c>
      <c r="C32" s="134">
        <f>SUM(C30:C31)</f>
        <v>4661060299</v>
      </c>
      <c r="D32" s="134">
        <f>SUM(D30:D31)</f>
        <v>7912584936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9414</v>
      </c>
      <c r="C38" s="131">
        <v>0.28000000000000003</v>
      </c>
      <c r="D38" s="130">
        <v>35925</v>
      </c>
      <c r="E38" s="131">
        <v>0.28999999999999998</v>
      </c>
      <c r="F38" s="130">
        <v>24286</v>
      </c>
      <c r="G38" s="142">
        <v>0.72</v>
      </c>
      <c r="H38" s="130">
        <v>87769</v>
      </c>
      <c r="I38" s="131">
        <v>0.71</v>
      </c>
      <c r="J38" s="130">
        <v>33700</v>
      </c>
      <c r="K38" s="118">
        <f>J38/J45</f>
        <v>0.91402224030376999</v>
      </c>
      <c r="L38" s="130">
        <v>123694</v>
      </c>
      <c r="M38" s="119">
        <f>L38/L45</f>
        <v>0.16259651761043822</v>
      </c>
      <c r="N38" s="5"/>
      <c r="O38" s="64"/>
    </row>
    <row r="39" spans="1:15" ht="15.75" x14ac:dyDescent="0.2">
      <c r="A39" s="14" t="s">
        <v>47</v>
      </c>
      <c r="B39" s="130">
        <v>1210</v>
      </c>
      <c r="C39" s="131">
        <v>0.54</v>
      </c>
      <c r="D39" s="130">
        <v>62013</v>
      </c>
      <c r="E39" s="131">
        <v>0.56999999999999995</v>
      </c>
      <c r="F39" s="130">
        <v>1036</v>
      </c>
      <c r="G39" s="131">
        <v>0.46</v>
      </c>
      <c r="H39" s="130">
        <v>47050</v>
      </c>
      <c r="I39" s="131">
        <v>0.43</v>
      </c>
      <c r="J39" s="130">
        <v>2246</v>
      </c>
      <c r="K39" s="118">
        <f>J39/J45</f>
        <v>6.091673447247084E-2</v>
      </c>
      <c r="L39" s="130">
        <v>109063</v>
      </c>
      <c r="M39" s="119">
        <f>L39/L45</f>
        <v>0.14336397885222585</v>
      </c>
      <c r="N39" s="5"/>
      <c r="O39" s="64"/>
    </row>
    <row r="40" spans="1:15" ht="15.75" x14ac:dyDescent="0.2">
      <c r="A40" s="14" t="s">
        <v>48</v>
      </c>
      <c r="B40" s="130">
        <v>312</v>
      </c>
      <c r="C40" s="131">
        <v>0.72</v>
      </c>
      <c r="D40" s="130">
        <v>43452</v>
      </c>
      <c r="E40" s="131">
        <v>0.73</v>
      </c>
      <c r="F40" s="130">
        <v>119</v>
      </c>
      <c r="G40" s="131">
        <v>0.28000000000000003</v>
      </c>
      <c r="H40" s="130">
        <v>15920</v>
      </c>
      <c r="I40" s="131">
        <v>0.27</v>
      </c>
      <c r="J40" s="130">
        <v>431</v>
      </c>
      <c r="K40" s="118">
        <f>J40/J45</f>
        <v>1.1689720640086792E-2</v>
      </c>
      <c r="L40" s="130">
        <v>59372</v>
      </c>
      <c r="M40" s="119">
        <f>L40/L45</f>
        <v>7.8044856206177654E-2</v>
      </c>
      <c r="N40" s="5"/>
      <c r="O40" s="64"/>
    </row>
    <row r="41" spans="1:15" ht="15.75" x14ac:dyDescent="0.2">
      <c r="A41" s="14" t="s">
        <v>49</v>
      </c>
      <c r="B41" s="130">
        <v>129</v>
      </c>
      <c r="C41" s="131">
        <v>0.82</v>
      </c>
      <c r="D41" s="130">
        <v>32095</v>
      </c>
      <c r="E41" s="131">
        <v>0.82</v>
      </c>
      <c r="F41" s="130">
        <v>28</v>
      </c>
      <c r="G41" s="131">
        <v>0.18</v>
      </c>
      <c r="H41" s="130">
        <v>6924</v>
      </c>
      <c r="I41" s="131">
        <v>0.18</v>
      </c>
      <c r="J41" s="130">
        <v>157</v>
      </c>
      <c r="K41" s="118">
        <f>J41/J45</f>
        <v>4.2582045023053976E-3</v>
      </c>
      <c r="L41" s="130">
        <v>39019</v>
      </c>
      <c r="M41" s="119">
        <f>L41/L45</f>
        <v>5.1290713540201538E-2</v>
      </c>
      <c r="N41" s="5"/>
      <c r="O41" s="64"/>
    </row>
    <row r="42" spans="1:15" ht="15.75" x14ac:dyDescent="0.2">
      <c r="A42" s="14" t="s">
        <v>50</v>
      </c>
      <c r="B42" s="130">
        <v>89</v>
      </c>
      <c r="C42" s="131">
        <v>0.91</v>
      </c>
      <c r="D42" s="130">
        <v>31202</v>
      </c>
      <c r="E42" s="131">
        <v>0.91</v>
      </c>
      <c r="F42" s="130">
        <v>9</v>
      </c>
      <c r="G42" s="131">
        <v>0.09</v>
      </c>
      <c r="H42" s="130">
        <v>3013</v>
      </c>
      <c r="I42" s="131">
        <v>0.09</v>
      </c>
      <c r="J42" s="130">
        <v>98</v>
      </c>
      <c r="K42" s="118">
        <f>J42/J45</f>
        <v>2.6579875237320314E-3</v>
      </c>
      <c r="L42" s="130">
        <v>34215</v>
      </c>
      <c r="M42" s="119">
        <f>L42/L45</f>
        <v>4.4975826232809546E-2</v>
      </c>
      <c r="N42" s="5"/>
      <c r="O42" s="64"/>
    </row>
    <row r="43" spans="1:15" ht="15.75" x14ac:dyDescent="0.2">
      <c r="A43" s="14" t="s">
        <v>51</v>
      </c>
      <c r="B43" s="130">
        <v>49</v>
      </c>
      <c r="C43" s="131">
        <v>0.91</v>
      </c>
      <c r="D43" s="130">
        <v>21818</v>
      </c>
      <c r="E43" s="131">
        <v>0.9</v>
      </c>
      <c r="F43" s="130">
        <v>5</v>
      </c>
      <c r="G43" s="131">
        <v>0.09</v>
      </c>
      <c r="H43" s="130">
        <v>2291</v>
      </c>
      <c r="I43" s="131">
        <v>0.1</v>
      </c>
      <c r="J43" s="130">
        <v>54</v>
      </c>
      <c r="K43" s="118">
        <f>J43/J45</f>
        <v>1.4646053702196907E-3</v>
      </c>
      <c r="L43" s="130">
        <v>24109</v>
      </c>
      <c r="M43" s="119">
        <f>L43/L45</f>
        <v>3.1691427579915402E-2</v>
      </c>
      <c r="N43" s="5"/>
      <c r="O43" s="64"/>
    </row>
    <row r="44" spans="1:15" ht="15.75" x14ac:dyDescent="0.2">
      <c r="A44" s="14" t="s">
        <v>52</v>
      </c>
      <c r="B44" s="130">
        <v>165</v>
      </c>
      <c r="C44" s="131">
        <v>0.9</v>
      </c>
      <c r="D44" s="130">
        <v>356515</v>
      </c>
      <c r="E44" s="131">
        <v>0.96</v>
      </c>
      <c r="F44" s="130">
        <v>19</v>
      </c>
      <c r="G44" s="131">
        <v>0.1</v>
      </c>
      <c r="H44" s="130">
        <v>14755</v>
      </c>
      <c r="I44" s="131">
        <v>0.04</v>
      </c>
      <c r="J44" s="130">
        <v>184</v>
      </c>
      <c r="K44" s="118">
        <f>J44/J45</f>
        <v>4.990507187415243E-3</v>
      </c>
      <c r="L44" s="130">
        <v>371270</v>
      </c>
      <c r="M44" s="119">
        <f>L44/L45</f>
        <v>0.4880366799782318</v>
      </c>
      <c r="N44" s="5"/>
      <c r="O44" s="64"/>
    </row>
    <row r="45" spans="1:15" ht="15.75" x14ac:dyDescent="0.25">
      <c r="A45" s="14" t="s">
        <v>4</v>
      </c>
      <c r="B45" s="135">
        <v>11368</v>
      </c>
      <c r="C45" s="131">
        <v>0.31</v>
      </c>
      <c r="D45" s="135">
        <v>583020</v>
      </c>
      <c r="E45" s="131">
        <v>0.77</v>
      </c>
      <c r="F45" s="135">
        <v>25502</v>
      </c>
      <c r="G45" s="131">
        <v>0.69</v>
      </c>
      <c r="H45" s="135">
        <v>177722</v>
      </c>
      <c r="I45" s="131">
        <v>0.23</v>
      </c>
      <c r="J45" s="135">
        <v>36870</v>
      </c>
      <c r="K45" s="118">
        <f>J45/J45</f>
        <v>1</v>
      </c>
      <c r="L45" s="135">
        <v>760742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5" t="s">
        <v>66</v>
      </c>
      <c r="B51" s="145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6" t="s">
        <v>36</v>
      </c>
      <c r="B52" s="146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40" workbookViewId="0">
      <selection activeCell="L60" sqref="L60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68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30125</v>
      </c>
      <c r="C7" s="132">
        <v>11784</v>
      </c>
      <c r="D7" s="132">
        <f>SUM(B7:C7)</f>
        <v>41909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263668</v>
      </c>
      <c r="C8" s="133">
        <v>24975</v>
      </c>
      <c r="D8" s="133">
        <f>SUM(B8:C8)</f>
        <v>288643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293793</v>
      </c>
      <c r="C9" s="134">
        <f>SUM(C7:C8)</f>
        <v>36759</v>
      </c>
      <c r="D9" s="134">
        <f>SUM(D7:D8)</f>
        <v>330552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2">
        <v>21786834</v>
      </c>
      <c r="C12" s="132">
        <v>319397087</v>
      </c>
      <c r="D12" s="132">
        <f>SUM(B12:C12)</f>
        <v>341183921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183347906</v>
      </c>
      <c r="C13" s="133">
        <v>67562738</v>
      </c>
      <c r="D13" s="133">
        <f>SUM(B13:C13)</f>
        <v>250910644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205134740</v>
      </c>
      <c r="C14" s="134">
        <f>SUM(C12:C13)</f>
        <v>386959825</v>
      </c>
      <c r="D14" s="134">
        <f>SUM(D12:D13)</f>
        <v>592094565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87.573999999999998</v>
      </c>
      <c r="C17" s="136">
        <v>588.11</v>
      </c>
      <c r="D17" s="136">
        <f>SUM(B17:C17)</f>
        <v>675.68399999999997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815.21799999999996</v>
      </c>
      <c r="C18" s="137">
        <v>173.25</v>
      </c>
      <c r="D18" s="137">
        <f>SUM(B18:C18)</f>
        <v>988.46799999999996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902.79199999999992</v>
      </c>
      <c r="C19" s="138">
        <f>SUM(C17:C18)</f>
        <v>761.36</v>
      </c>
      <c r="D19" s="138">
        <f>SUM(D17:D18)</f>
        <v>1664.152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31</v>
      </c>
      <c r="C22" s="139">
        <v>44</v>
      </c>
      <c r="D22" s="139">
        <v>46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287224395</v>
      </c>
      <c r="C26" s="132">
        <v>3214174031</v>
      </c>
      <c r="D26" s="134">
        <f>SUM(B26:C26)</f>
        <v>3501398426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2501396187</v>
      </c>
      <c r="C27" s="133">
        <v>722675485</v>
      </c>
      <c r="D27" s="134">
        <f>SUM(B27:C27)</f>
        <v>3224071672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2788620582</v>
      </c>
      <c r="C28" s="134">
        <f>SUM(C26:C27)</f>
        <v>3936849516</v>
      </c>
      <c r="D28" s="134">
        <f>SUM(D26:D27)</f>
        <v>6725470098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333396917</v>
      </c>
      <c r="C30" s="132">
        <v>3823227907</v>
      </c>
      <c r="D30" s="132">
        <f>SUM(B30:C30)</f>
        <v>4156624824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2904183421</v>
      </c>
      <c r="C31" s="133">
        <v>842059519</v>
      </c>
      <c r="D31" s="133">
        <f>SUM(B31:C31)</f>
        <v>3746242940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3237580338</v>
      </c>
      <c r="C32" s="134">
        <f>SUM(C30:C31)</f>
        <v>4665287426</v>
      </c>
      <c r="D32" s="134">
        <f>SUM(D30:D31)</f>
        <v>7902867764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9567</v>
      </c>
      <c r="C38" s="131">
        <v>0.28000000000000003</v>
      </c>
      <c r="D38" s="130">
        <v>36923</v>
      </c>
      <c r="E38" s="131">
        <v>0.3</v>
      </c>
      <c r="F38" s="130">
        <v>24052</v>
      </c>
      <c r="G38" s="142">
        <v>0.72</v>
      </c>
      <c r="H38" s="130">
        <v>86012</v>
      </c>
      <c r="I38" s="131">
        <v>0.7</v>
      </c>
      <c r="J38" s="130">
        <v>33619</v>
      </c>
      <c r="K38" s="118">
        <f>J38/J45</f>
        <v>0.9137584257447271</v>
      </c>
      <c r="L38" s="130">
        <v>122935</v>
      </c>
      <c r="M38" s="119">
        <f>L38/L45</f>
        <v>0.1614754841243467</v>
      </c>
      <c r="N38" s="3"/>
      <c r="O38" s="2"/>
    </row>
    <row r="39" spans="1:15" ht="15.75" x14ac:dyDescent="0.2">
      <c r="A39" s="14" t="s">
        <v>47</v>
      </c>
      <c r="B39" s="130">
        <v>1245</v>
      </c>
      <c r="C39" s="131">
        <v>0.55000000000000004</v>
      </c>
      <c r="D39" s="130">
        <v>64296</v>
      </c>
      <c r="E39" s="131">
        <v>0.59</v>
      </c>
      <c r="F39" s="130">
        <v>1002</v>
      </c>
      <c r="G39" s="131">
        <v>0.45</v>
      </c>
      <c r="H39" s="130">
        <v>44807</v>
      </c>
      <c r="I39" s="131">
        <v>0.41</v>
      </c>
      <c r="J39" s="130">
        <v>2247</v>
      </c>
      <c r="K39" s="118">
        <f>J39/J45</f>
        <v>6.107305936073059E-2</v>
      </c>
      <c r="L39" s="130">
        <v>109103</v>
      </c>
      <c r="M39" s="119">
        <f>L39/L45</f>
        <v>0.14330711143627606</v>
      </c>
      <c r="N39" s="3"/>
      <c r="O39" s="2"/>
    </row>
    <row r="40" spans="1:15" ht="15.75" x14ac:dyDescent="0.2">
      <c r="A40" s="14" t="s">
        <v>48</v>
      </c>
      <c r="B40" s="130">
        <v>316</v>
      </c>
      <c r="C40" s="131">
        <v>0.73</v>
      </c>
      <c r="D40" s="130">
        <v>43919</v>
      </c>
      <c r="E40" s="131">
        <v>0.74</v>
      </c>
      <c r="F40" s="130">
        <v>115</v>
      </c>
      <c r="G40" s="131">
        <v>0.27</v>
      </c>
      <c r="H40" s="130">
        <v>15453</v>
      </c>
      <c r="I40" s="131">
        <v>0.26</v>
      </c>
      <c r="J40" s="130">
        <v>431</v>
      </c>
      <c r="K40" s="118">
        <f>J40/J45</f>
        <v>1.1714503152859317E-2</v>
      </c>
      <c r="L40" s="130">
        <v>59372</v>
      </c>
      <c r="M40" s="119">
        <f>L40/L45</f>
        <v>7.7985296648071842E-2</v>
      </c>
      <c r="N40" s="3"/>
      <c r="O40" s="2"/>
    </row>
    <row r="41" spans="1:15" ht="15.75" x14ac:dyDescent="0.2">
      <c r="A41" s="14" t="s">
        <v>49</v>
      </c>
      <c r="B41" s="130">
        <v>130</v>
      </c>
      <c r="C41" s="131">
        <v>0.83</v>
      </c>
      <c r="D41" s="130">
        <v>32305</v>
      </c>
      <c r="E41" s="131">
        <v>0.83</v>
      </c>
      <c r="F41" s="130">
        <v>27</v>
      </c>
      <c r="G41" s="131">
        <v>0.17</v>
      </c>
      <c r="H41" s="130">
        <v>6714</v>
      </c>
      <c r="I41" s="131">
        <v>0.17</v>
      </c>
      <c r="J41" s="130">
        <v>157</v>
      </c>
      <c r="K41" s="118">
        <f>J41/J45</f>
        <v>4.2672320069580341E-3</v>
      </c>
      <c r="L41" s="130">
        <v>39019</v>
      </c>
      <c r="M41" s="119">
        <f>L41/L45</f>
        <v>5.1251571277893877E-2</v>
      </c>
      <c r="N41" s="3"/>
      <c r="O41" s="2"/>
    </row>
    <row r="42" spans="1:15" ht="15.75" x14ac:dyDescent="0.2">
      <c r="A42" s="14" t="s">
        <v>50</v>
      </c>
      <c r="B42" s="130">
        <v>90</v>
      </c>
      <c r="C42" s="131">
        <v>0.92</v>
      </c>
      <c r="D42" s="130">
        <v>31562</v>
      </c>
      <c r="E42" s="131">
        <v>0.92</v>
      </c>
      <c r="F42" s="130">
        <v>8</v>
      </c>
      <c r="G42" s="131">
        <v>0.08</v>
      </c>
      <c r="H42" s="130">
        <v>2652</v>
      </c>
      <c r="I42" s="131">
        <v>0.08</v>
      </c>
      <c r="J42" s="130">
        <v>98</v>
      </c>
      <c r="K42" s="118">
        <f>J42/J45</f>
        <v>2.6636225266362251E-3</v>
      </c>
      <c r="L42" s="130">
        <v>34214</v>
      </c>
      <c r="M42" s="119">
        <f>L42/L45</f>
        <v>4.4940189643554708E-2</v>
      </c>
      <c r="N42" s="3"/>
      <c r="O42" s="2"/>
    </row>
    <row r="43" spans="1:15" ht="15.75" x14ac:dyDescent="0.2">
      <c r="A43" s="14" t="s">
        <v>51</v>
      </c>
      <c r="B43" s="130">
        <v>49</v>
      </c>
      <c r="C43" s="131">
        <v>0.89</v>
      </c>
      <c r="D43" s="130">
        <v>21818</v>
      </c>
      <c r="E43" s="131">
        <v>0.89</v>
      </c>
      <c r="F43" s="130">
        <v>6</v>
      </c>
      <c r="G43" s="131">
        <v>0.11</v>
      </c>
      <c r="H43" s="130">
        <v>2768</v>
      </c>
      <c r="I43" s="131">
        <v>0.11</v>
      </c>
      <c r="J43" s="130">
        <v>55</v>
      </c>
      <c r="K43" s="118">
        <f>J43/J45</f>
        <v>1.4948901935203304E-3</v>
      </c>
      <c r="L43" s="130">
        <v>24586</v>
      </c>
      <c r="M43" s="119">
        <f>L43/L45</f>
        <v>3.2293783321927748E-2</v>
      </c>
      <c r="N43" s="3"/>
      <c r="O43" s="2"/>
    </row>
    <row r="44" spans="1:15" ht="15.75" x14ac:dyDescent="0.2">
      <c r="A44" s="14" t="s">
        <v>52</v>
      </c>
      <c r="B44" s="130">
        <v>166</v>
      </c>
      <c r="C44" s="131">
        <v>0.9</v>
      </c>
      <c r="D44" s="130">
        <v>357284</v>
      </c>
      <c r="E44" s="131">
        <v>0.96</v>
      </c>
      <c r="F44" s="130">
        <v>19</v>
      </c>
      <c r="G44" s="131">
        <v>0.1</v>
      </c>
      <c r="H44" s="130">
        <v>14810</v>
      </c>
      <c r="I44" s="131">
        <v>0.04</v>
      </c>
      <c r="J44" s="130">
        <v>185</v>
      </c>
      <c r="K44" s="118">
        <f>J44/J45</f>
        <v>5.0282670145683842E-3</v>
      </c>
      <c r="L44" s="130">
        <v>372094</v>
      </c>
      <c r="M44" s="119">
        <f>L44/L45</f>
        <v>0.48874656354792906</v>
      </c>
      <c r="N44" s="3"/>
      <c r="O44" s="2"/>
    </row>
    <row r="45" spans="1:15" ht="15.75" x14ac:dyDescent="0.25">
      <c r="A45" s="14" t="s">
        <v>4</v>
      </c>
      <c r="B45" s="135">
        <v>11563</v>
      </c>
      <c r="C45" s="131">
        <v>0.31</v>
      </c>
      <c r="D45" s="135">
        <v>588107</v>
      </c>
      <c r="E45" s="131">
        <v>0.77</v>
      </c>
      <c r="F45" s="135">
        <v>25229</v>
      </c>
      <c r="G45" s="131">
        <v>0.69</v>
      </c>
      <c r="H45" s="135">
        <v>173216</v>
      </c>
      <c r="I45" s="131">
        <v>0.23</v>
      </c>
      <c r="J45" s="135">
        <v>36792</v>
      </c>
      <c r="K45" s="118">
        <f>J45/J45</f>
        <v>1</v>
      </c>
      <c r="L45" s="135">
        <v>761323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5" t="s">
        <v>66</v>
      </c>
      <c r="B51" s="145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6" t="s">
        <v>36</v>
      </c>
      <c r="B52" s="146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7" t="s">
        <v>55</v>
      </c>
      <c r="B1" s="147"/>
      <c r="C1" s="147"/>
      <c r="D1" s="147"/>
    </row>
    <row r="2" spans="1:14" ht="15.75" x14ac:dyDescent="0.25">
      <c r="A2" s="147" t="s">
        <v>28</v>
      </c>
      <c r="B2" s="147"/>
      <c r="C2" s="147"/>
      <c r="D2" s="147"/>
    </row>
    <row r="3" spans="1:14" ht="5.25" customHeight="1" x14ac:dyDescent="0.2"/>
    <row r="4" spans="1:14" ht="18" customHeight="1" x14ac:dyDescent="0.25">
      <c r="A4" s="144" t="s">
        <v>69</v>
      </c>
      <c r="B4" s="144"/>
      <c r="C4" s="144"/>
      <c r="D4" s="144"/>
      <c r="E4" s="74"/>
      <c r="H4" s="75"/>
      <c r="I4" s="75"/>
    </row>
    <row r="5" spans="1:14" ht="9" customHeight="1" x14ac:dyDescent="0.25">
      <c r="A5" s="148"/>
      <c r="B5" s="148"/>
      <c r="C5" s="148"/>
      <c r="D5" s="148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-143</v>
      </c>
      <c r="C7" s="84">
        <f>'Current Month '!C7-'Previous Month '!C7</f>
        <v>-196</v>
      </c>
      <c r="D7" s="84">
        <f>'Current Month '!D7-'Previous Month '!D7</f>
        <v>-339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224</v>
      </c>
      <c r="C8" s="84">
        <f>'Current Month '!C8-'Previous Month '!C8</f>
        <v>246</v>
      </c>
      <c r="D8" s="84">
        <f>'Current Month '!D8-'Previous Month '!D8</f>
        <v>470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81</v>
      </c>
      <c r="C9" s="84">
        <f>'Current Month '!C9-'Previous Month '!C9</f>
        <v>50</v>
      </c>
      <c r="D9" s="84">
        <f>'Current Month '!D9-'Previous Month '!D9</f>
        <v>131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-3134927</v>
      </c>
      <c r="C12" s="84">
        <f>'Current Month '!C12-'Previous Month '!C12</f>
        <v>-32639979</v>
      </c>
      <c r="D12" s="84">
        <f>'Current Month '!D12-'Previous Month '!D12</f>
        <v>-35774906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-3717946</v>
      </c>
      <c r="C13" s="84">
        <f>'Current Month '!C13-'Previous Month '!C13</f>
        <v>-1440466</v>
      </c>
      <c r="D13" s="84">
        <f>'Current Month '!D13-'Previous Month '!D13</f>
        <v>-5158412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-6852873</v>
      </c>
      <c r="C14" s="84">
        <f>'Current Month '!C14-'Previous Month '!C14</f>
        <v>-34080445</v>
      </c>
      <c r="D14" s="84">
        <f>'Current Month '!D14-'Previous Month '!D14</f>
        <v>-40933318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-0.96599999999999397</v>
      </c>
      <c r="C17" s="84">
        <f>'Current Month '!C17-'Previous Month '!C17</f>
        <v>-5.0890000000000555</v>
      </c>
      <c r="D17" s="84">
        <f>'Current Month '!D17-'Previous Month '!D17</f>
        <v>-6.0550000000000637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1.9660000000000082</v>
      </c>
      <c r="C18" s="84">
        <f>'Current Month '!C18-'Previous Month '!C18</f>
        <v>4.5060000000000002</v>
      </c>
      <c r="D18" s="84">
        <f>'Current Month '!D18-'Previous Month '!D18</f>
        <v>6.47199999999998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1</v>
      </c>
      <c r="C19" s="84">
        <f>'Current Month '!C19-'Previous Month '!C19</f>
        <v>-0.58300000000008367</v>
      </c>
      <c r="D19" s="84">
        <f>'Current Month '!D19-'Previous Month '!D19</f>
        <v>0.41699999999991633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-1</v>
      </c>
      <c r="C22" s="84">
        <f>'Current Month '!C22-'Previous Month '!C22</f>
        <v>-1</v>
      </c>
      <c r="D22" s="84">
        <f>'Current Month '!D22-'Previous Month '!D22</f>
        <v>-1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18651907</v>
      </c>
      <c r="C26" s="84">
        <f>'Current Month '!C26-'Previous Month '!C26</f>
        <v>286757108</v>
      </c>
      <c r="D26" s="84">
        <f>'Current Month '!D26-'Previous Month '!D26</f>
        <v>305409015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179629960</v>
      </c>
      <c r="C27" s="84">
        <f>'Current Month '!C27-'Previous Month '!C27</f>
        <v>66122272</v>
      </c>
      <c r="D27" s="84">
        <f>'Current Month '!D27-'Previous Month '!D27</f>
        <v>245752232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198281867</v>
      </c>
      <c r="C28" s="84">
        <f>'Current Month '!C28-'Previous Month '!C28</f>
        <v>352879380</v>
      </c>
      <c r="D28" s="84">
        <f>'Current Month '!D28-'Previous Month '!D28</f>
        <v>551161247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-608243</v>
      </c>
      <c r="C30" s="84">
        <f>'Current Month '!C30-'Previous Month '!C30</f>
        <v>-15093389</v>
      </c>
      <c r="D30" s="84">
        <f>'Current Month '!D30-'Previous Month '!D30</f>
        <v>-15701632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14552542</v>
      </c>
      <c r="C31" s="84">
        <f>'Current Month '!C31-'Previous Month '!C31</f>
        <v>10866262</v>
      </c>
      <c r="D31" s="84">
        <f>'Current Month '!D31-'Previous Month '!D31</f>
        <v>25418804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13944299</v>
      </c>
      <c r="C32" s="84">
        <f>'Current Month '!C32-'Previous Month '!C32</f>
        <v>-4227127</v>
      </c>
      <c r="D32" s="84">
        <f>'Current Month '!D32-'Previous Month '!D32</f>
        <v>9717172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7" t="s">
        <v>55</v>
      </c>
      <c r="B1" s="147"/>
      <c r="C1" s="147"/>
      <c r="D1" s="147"/>
    </row>
    <row r="2" spans="1:14" ht="15.75" x14ac:dyDescent="0.25">
      <c r="A2" s="147" t="s">
        <v>28</v>
      </c>
      <c r="B2" s="147"/>
      <c r="C2" s="147"/>
      <c r="D2" s="147"/>
    </row>
    <row r="3" spans="1:14" ht="5.25" customHeight="1" x14ac:dyDescent="0.2"/>
    <row r="4" spans="1:14" ht="18" customHeight="1" x14ac:dyDescent="0.25">
      <c r="A4" s="144" t="s">
        <v>69</v>
      </c>
      <c r="B4" s="144"/>
      <c r="C4" s="144"/>
      <c r="D4" s="144"/>
      <c r="E4" s="74"/>
      <c r="H4" s="75"/>
      <c r="I4" s="75"/>
    </row>
    <row r="5" spans="1:14" ht="9" customHeight="1" x14ac:dyDescent="0.25">
      <c r="A5" s="148"/>
      <c r="B5" s="148"/>
      <c r="C5" s="148"/>
      <c r="D5" s="148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-4.7468879668049789E-3</v>
      </c>
      <c r="C7" s="108">
        <f>Difference!C7/'Previous Month '!C7</f>
        <v>-1.6632722335369995E-2</v>
      </c>
      <c r="D7" s="108">
        <f>Difference!D7/'Previous Month '!D7</f>
        <v>-8.0889546398148372E-3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8.4955322602666989E-4</v>
      </c>
      <c r="C8" s="108">
        <f>Difference!C8/'Previous Month '!C8</f>
        <v>9.8498498498498493E-3</v>
      </c>
      <c r="D8" s="108">
        <f>Difference!D8/'Previous Month '!D8</f>
        <v>1.6283090184068209E-3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2.7570432243109944E-4</v>
      </c>
      <c r="C9" s="108">
        <f>Difference!C9/'Previous Month '!C9</f>
        <v>1.3602111047634593E-3</v>
      </c>
      <c r="D9" s="108">
        <f>Difference!D9/'Previous Month '!D9</f>
        <v>3.9630678380406107E-4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-0.14389089300446314</v>
      </c>
      <c r="C12" s="108">
        <f>Difference!C12/'Previous Month '!C12</f>
        <v>-0.10219247553751171</v>
      </c>
      <c r="D12" s="108">
        <f>Difference!D12/'Previous Month '!D12</f>
        <v>-0.10485519333720301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-2.0278093604188748E-2</v>
      </c>
      <c r="C13" s="108">
        <f>Difference!C13/'Previous Month '!C13</f>
        <v>-2.1320420732504949E-2</v>
      </c>
      <c r="D13" s="108">
        <f>Difference!D13/'Previous Month '!D13</f>
        <v>-2.0558761150045114E-2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-3.3406691621321677E-2</v>
      </c>
      <c r="C14" s="108">
        <f>Difference!C14/'Previous Month '!C14</f>
        <v>-8.8072308281615538E-2</v>
      </c>
      <c r="D14" s="108">
        <f>Difference!D14/'Previous Month '!D14</f>
        <v>-6.9133075051955595E-2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-1.1030671203781876E-2</v>
      </c>
      <c r="C17" s="108">
        <f>Difference!C17/'Previous Month '!C17</f>
        <v>-8.6531431194845441E-3</v>
      </c>
      <c r="D17" s="108">
        <f>Difference!D17/'Previous Month '!D17</f>
        <v>-8.96128959691226E-3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2.4116248659867769E-3</v>
      </c>
      <c r="C18" s="108">
        <f>Difference!C18/'Previous Month '!C18</f>
        <v>2.6008658008658009E-2</v>
      </c>
      <c r="D18" s="108">
        <f>Difference!D18/'Previous Month '!D18</f>
        <v>6.5475058373159071E-3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1.1076748575530135E-3</v>
      </c>
      <c r="C19" s="108">
        <f>Difference!C19/'Previous Month '!C19</f>
        <v>-7.657350005254855E-4</v>
      </c>
      <c r="D19" s="108">
        <f>Difference!D19/'Previous Month '!D19</f>
        <v>2.5057807219527802E-4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-3.2258064516129031E-2</v>
      </c>
      <c r="C22" s="108">
        <f>Difference!C22/'Previous Month '!C22</f>
        <v>-2.2727272727272728E-2</v>
      </c>
      <c r="D22" s="108">
        <f>Difference!D22/'Previous Month '!D22</f>
        <v>-2.1739130434782608E-2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6.4938449953041072E-2</v>
      </c>
      <c r="C26" s="108">
        <f>Difference!C26/'Previous Month '!C26</f>
        <v>8.9216422394771067E-2</v>
      </c>
      <c r="D26" s="108">
        <f>Difference!D26/'Previous Month '!D26</f>
        <v>8.7224867850557497E-2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7.1811878875307489E-2</v>
      </c>
      <c r="C27" s="108">
        <f>Difference!C27/'Previous Month '!C27</f>
        <v>9.1496492370984464E-2</v>
      </c>
      <c r="D27" s="108">
        <f>Difference!D27/'Previous Month '!D27</f>
        <v>7.6224183889668812E-2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7.1103924384647604E-2</v>
      </c>
      <c r="C28" s="108">
        <f>Difference!C28/'Previous Month '!C28</f>
        <v>8.9634967901577267E-2</v>
      </c>
      <c r="D28" s="108">
        <f>Difference!D28/'Previous Month '!D28</f>
        <v>8.1951334102861109E-2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-1.8243809975003458E-3</v>
      </c>
      <c r="C30" s="108">
        <f>Difference!C30/'Previous Month '!C30</f>
        <v>-3.9478130436235073E-3</v>
      </c>
      <c r="D30" s="108">
        <f>Difference!D30/'Previous Month '!D30</f>
        <v>-3.7774956039669746E-3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5.0108894275655326E-3</v>
      </c>
      <c r="C31" s="108">
        <f>Difference!C31/'Previous Month '!C31</f>
        <v>1.2904387106631592E-2</v>
      </c>
      <c r="D31" s="108">
        <f>Difference!D31/'Previous Month '!D31</f>
        <v>6.7851456531540372E-3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4.3070125044724064E-3</v>
      </c>
      <c r="C32" s="108">
        <f>Difference!C32/'Previous Month '!C32</f>
        <v>-9.0608072215270198E-4</v>
      </c>
      <c r="D32" s="108">
        <f>Difference!D32/'Previous Month '!D32</f>
        <v>1.2295754263110304E-3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topLeftCell="A22" workbookViewId="0">
      <selection activeCell="L49" sqref="L49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69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0.10202331611506972</v>
      </c>
      <c r="C7" s="110">
        <f>'Current Month '!C7/'Current Month '!C9</f>
        <v>0.31481431171724306</v>
      </c>
      <c r="D7" s="110">
        <f>'Current Month '!D7/'Current Month '!D9</f>
        <v>0.12570951636461505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0.89797668388493024</v>
      </c>
      <c r="C8" s="110">
        <f>'Current Month '!C8/'Current Month '!C9</f>
        <v>0.68518568828275694</v>
      </c>
      <c r="D8" s="110">
        <f>'Current Month '!D8/'Current Month '!D9</f>
        <v>0.87429048363538497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9.4067638570298512E-2</v>
      </c>
      <c r="C12" s="110">
        <f>'Current Month '!C12/'Current Month '!C14</f>
        <v>0.81262075443456061</v>
      </c>
      <c r="D12" s="110">
        <f>'Current Month '!D12/'Current Month '!D14</f>
        <v>0.55411917412981682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0.90593236142970146</v>
      </c>
      <c r="C13" s="112">
        <f>'Current Month '!C13/'Current Month '!C14</f>
        <v>0.18737924556543939</v>
      </c>
      <c r="D13" s="112">
        <f>'Current Month '!D13/'Current Month '!D14</f>
        <v>0.44588082587018313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9.5827358507267174E-2</v>
      </c>
      <c r="C17" s="110">
        <f>'Current Month '!C17/'Current Month '!C19</f>
        <v>0.76634940330740808</v>
      </c>
      <c r="D17" s="110">
        <f>'Current Month '!D17/'Current Month '!D19</f>
        <v>0.4022837142827963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0.90417264149273291</v>
      </c>
      <c r="C18" s="112">
        <f>'Current Month '!C18/'Current Month '!C19</f>
        <v>0.23365059669259194</v>
      </c>
      <c r="D18" s="112">
        <f>'Current Month '!D18/'Current Month '!D19</f>
        <v>0.5977162857172037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31</v>
      </c>
      <c r="C22" s="113">
        <f>'Previous Month '!C22</f>
        <v>44</v>
      </c>
      <c r="D22" s="113">
        <f>'Previous Month '!D22</f>
        <v>46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0.10240585597377171</v>
      </c>
      <c r="C26" s="110">
        <f>'Current Month '!C26/'Current Month '!C28</f>
        <v>0.81611943875159054</v>
      </c>
      <c r="D26" s="110">
        <f>'Current Month '!D26/'Current Month '!D28</f>
        <v>0.52315518823360152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0.89759414402622828</v>
      </c>
      <c r="C27" s="112">
        <f>'Current Month '!C27/'Current Month '!C28</f>
        <v>0.18388056124840949</v>
      </c>
      <c r="D27" s="112">
        <f>'Current Month '!D27/'Current Month '!D28</f>
        <v>0.47684481176639848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0.10234850144240196</v>
      </c>
      <c r="C30" s="110">
        <f>'Current Month '!C30/'Current Month '!C32</f>
        <v>0.81701035251936349</v>
      </c>
      <c r="D30" s="110">
        <f>'Current Month '!D30/'Current Month '!D32</f>
        <v>0.52333380627106862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0.89765149855759807</v>
      </c>
      <c r="C31" s="110">
        <f>'Current Month '!C31/'Current Month '!C32</f>
        <v>0.18298964748063645</v>
      </c>
      <c r="D31" s="110">
        <f>'Current Month '!D31/'Current Month '!D32</f>
        <v>0.47666619372893138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9414</v>
      </c>
      <c r="C38" s="131">
        <v>0.28000000000000003</v>
      </c>
      <c r="D38" s="130">
        <v>35925</v>
      </c>
      <c r="E38" s="131">
        <v>0.28999999999999998</v>
      </c>
      <c r="F38" s="130">
        <v>24286</v>
      </c>
      <c r="G38" s="142">
        <v>0.72</v>
      </c>
      <c r="H38" s="130">
        <v>87769</v>
      </c>
      <c r="I38" s="131">
        <v>0.71</v>
      </c>
      <c r="J38" s="130">
        <v>33700</v>
      </c>
      <c r="K38" s="118">
        <f>J38/J45</f>
        <v>0.91402224030376999</v>
      </c>
      <c r="L38" s="130">
        <v>123694</v>
      </c>
      <c r="M38" s="119">
        <f>L38/L45</f>
        <v>0.16259651761043822</v>
      </c>
      <c r="N38" s="5"/>
      <c r="O38" s="64"/>
    </row>
    <row r="39" spans="1:15" ht="15.75" x14ac:dyDescent="0.2">
      <c r="A39" s="14" t="s">
        <v>47</v>
      </c>
      <c r="B39" s="130">
        <v>1210</v>
      </c>
      <c r="C39" s="131">
        <v>0.54</v>
      </c>
      <c r="D39" s="130">
        <v>62013</v>
      </c>
      <c r="E39" s="131">
        <v>0.56999999999999995</v>
      </c>
      <c r="F39" s="130">
        <v>1036</v>
      </c>
      <c r="G39" s="131">
        <v>0.46</v>
      </c>
      <c r="H39" s="130">
        <v>47050</v>
      </c>
      <c r="I39" s="131">
        <v>0.43</v>
      </c>
      <c r="J39" s="130">
        <v>2246</v>
      </c>
      <c r="K39" s="118">
        <f>J39/J45</f>
        <v>6.091673447247084E-2</v>
      </c>
      <c r="L39" s="130">
        <v>109063</v>
      </c>
      <c r="M39" s="119">
        <f>L39/L45</f>
        <v>0.14336397885222585</v>
      </c>
      <c r="N39" s="5"/>
      <c r="O39" s="64"/>
    </row>
    <row r="40" spans="1:15" ht="15.75" x14ac:dyDescent="0.2">
      <c r="A40" s="14" t="s">
        <v>48</v>
      </c>
      <c r="B40" s="130">
        <v>312</v>
      </c>
      <c r="C40" s="131">
        <v>0.72</v>
      </c>
      <c r="D40" s="130">
        <v>43452</v>
      </c>
      <c r="E40" s="131">
        <v>0.73</v>
      </c>
      <c r="F40" s="130">
        <v>119</v>
      </c>
      <c r="G40" s="131">
        <v>0.28000000000000003</v>
      </c>
      <c r="H40" s="130">
        <v>15920</v>
      </c>
      <c r="I40" s="131">
        <v>0.27</v>
      </c>
      <c r="J40" s="130">
        <v>431</v>
      </c>
      <c r="K40" s="118">
        <f>J40/J45</f>
        <v>1.1689720640086792E-2</v>
      </c>
      <c r="L40" s="130">
        <v>59372</v>
      </c>
      <c r="M40" s="119">
        <f>L40/L45</f>
        <v>7.8044856206177654E-2</v>
      </c>
      <c r="N40" s="5"/>
      <c r="O40" s="64"/>
    </row>
    <row r="41" spans="1:15" ht="15.75" x14ac:dyDescent="0.2">
      <c r="A41" s="14" t="s">
        <v>49</v>
      </c>
      <c r="B41" s="130">
        <v>129</v>
      </c>
      <c r="C41" s="131">
        <v>0.82</v>
      </c>
      <c r="D41" s="130">
        <v>32095</v>
      </c>
      <c r="E41" s="131">
        <v>0.82</v>
      </c>
      <c r="F41" s="130">
        <v>28</v>
      </c>
      <c r="G41" s="131">
        <v>0.18</v>
      </c>
      <c r="H41" s="130">
        <v>6924</v>
      </c>
      <c r="I41" s="131">
        <v>0.18</v>
      </c>
      <c r="J41" s="130">
        <v>157</v>
      </c>
      <c r="K41" s="118">
        <f>J41/J45</f>
        <v>4.2582045023053976E-3</v>
      </c>
      <c r="L41" s="130">
        <v>39019</v>
      </c>
      <c r="M41" s="119">
        <f>L41/L45</f>
        <v>5.1290713540201538E-2</v>
      </c>
      <c r="N41" s="5"/>
      <c r="O41" s="64"/>
    </row>
    <row r="42" spans="1:15" ht="15.75" x14ac:dyDescent="0.2">
      <c r="A42" s="14" t="s">
        <v>50</v>
      </c>
      <c r="B42" s="130">
        <v>89</v>
      </c>
      <c r="C42" s="131">
        <v>0.91</v>
      </c>
      <c r="D42" s="130">
        <v>31202</v>
      </c>
      <c r="E42" s="131">
        <v>0.91</v>
      </c>
      <c r="F42" s="130">
        <v>9</v>
      </c>
      <c r="G42" s="131">
        <v>0.09</v>
      </c>
      <c r="H42" s="130">
        <v>3013</v>
      </c>
      <c r="I42" s="131">
        <v>0.09</v>
      </c>
      <c r="J42" s="130">
        <v>98</v>
      </c>
      <c r="K42" s="118">
        <f>J42/J45</f>
        <v>2.6579875237320314E-3</v>
      </c>
      <c r="L42" s="130">
        <v>34215</v>
      </c>
      <c r="M42" s="119">
        <f>L42/L45</f>
        <v>4.4975826232809546E-2</v>
      </c>
      <c r="N42" s="5"/>
      <c r="O42" s="64"/>
    </row>
    <row r="43" spans="1:15" ht="15.75" x14ac:dyDescent="0.2">
      <c r="A43" s="14" t="s">
        <v>51</v>
      </c>
      <c r="B43" s="130">
        <v>49</v>
      </c>
      <c r="C43" s="131">
        <v>0.91</v>
      </c>
      <c r="D43" s="130">
        <v>21818</v>
      </c>
      <c r="E43" s="131">
        <v>0.9</v>
      </c>
      <c r="F43" s="130">
        <v>5</v>
      </c>
      <c r="G43" s="131">
        <v>0.09</v>
      </c>
      <c r="H43" s="130">
        <v>2291</v>
      </c>
      <c r="I43" s="131">
        <v>0.1</v>
      </c>
      <c r="J43" s="130">
        <v>54</v>
      </c>
      <c r="K43" s="118">
        <f>J43/J45</f>
        <v>1.4646053702196907E-3</v>
      </c>
      <c r="L43" s="130">
        <v>24109</v>
      </c>
      <c r="M43" s="119">
        <f>L43/L45</f>
        <v>3.1691427579915402E-2</v>
      </c>
      <c r="N43" s="5"/>
      <c r="O43" s="64"/>
    </row>
    <row r="44" spans="1:15" ht="15.75" x14ac:dyDescent="0.2">
      <c r="A44" s="14" t="s">
        <v>52</v>
      </c>
      <c r="B44" s="130">
        <v>165</v>
      </c>
      <c r="C44" s="131">
        <v>0.9</v>
      </c>
      <c r="D44" s="130">
        <v>356515</v>
      </c>
      <c r="E44" s="131">
        <v>0.96</v>
      </c>
      <c r="F44" s="130">
        <v>19</v>
      </c>
      <c r="G44" s="131">
        <v>0.1</v>
      </c>
      <c r="H44" s="130">
        <v>14755</v>
      </c>
      <c r="I44" s="131">
        <v>0.04</v>
      </c>
      <c r="J44" s="130">
        <v>184</v>
      </c>
      <c r="K44" s="118">
        <f>J44/J45</f>
        <v>4.990507187415243E-3</v>
      </c>
      <c r="L44" s="130">
        <v>371270</v>
      </c>
      <c r="M44" s="119">
        <f>L44/L45</f>
        <v>0.4880366799782318</v>
      </c>
      <c r="N44" s="5"/>
      <c r="O44" s="64"/>
    </row>
    <row r="45" spans="1:15" ht="15.75" x14ac:dyDescent="0.25">
      <c r="A45" s="14" t="s">
        <v>4</v>
      </c>
      <c r="B45" s="135">
        <v>11368</v>
      </c>
      <c r="C45" s="131">
        <v>0.31</v>
      </c>
      <c r="D45" s="135">
        <v>583020</v>
      </c>
      <c r="E45" s="131">
        <v>0.77</v>
      </c>
      <c r="F45" s="135">
        <v>25502</v>
      </c>
      <c r="G45" s="131">
        <v>0.69</v>
      </c>
      <c r="H45" s="135">
        <v>177722</v>
      </c>
      <c r="I45" s="131">
        <v>0.23</v>
      </c>
      <c r="J45" s="135">
        <v>36870</v>
      </c>
      <c r="K45" s="118">
        <f>J45/J45</f>
        <v>1</v>
      </c>
      <c r="L45" s="135">
        <v>760742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5" t="s">
        <v>66</v>
      </c>
      <c r="B51" s="145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6" t="s">
        <v>36</v>
      </c>
      <c r="B52" s="146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2022-01-12T18:20:49Z</dcterms:modified>
</cp:coreProperties>
</file>