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1\Differences\"/>
    </mc:Choice>
  </mc:AlternateContent>
  <xr:revisionPtr revIDLastSave="0" documentId="13_ncr:1_{BD6DAE1A-A852-4D8A-981B-AEFDE171313C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4" i="1" s="1"/>
  <c r="D12" i="1"/>
  <c r="C9" i="1"/>
  <c r="B9" i="1"/>
  <c r="D8" i="1"/>
  <c r="D7" i="1"/>
  <c r="D9" i="1" s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<sst xmlns="http://schemas.openxmlformats.org/spreadsheetml/2006/main" count="268" uniqueCount="70">
  <si>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</si>
  <si>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</si>
  <si>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</si>
  <si>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</si>
  <si>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</si>
  <si>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</si>
  <si>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</si>
  <si>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</si>
  <si>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</si>
  <si>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</si>
  <si>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</si>
  <si>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</si>
  <si>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</si>
  <si>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</si>
  <si>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</si>
  <si>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</si>
  <si>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</si>
  <si>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</si>
  <si>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</si>
  <si>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</si>
  <si>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</si>
  <si>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</si>
  <si>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</si>
  <si>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</si>
  <si>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</si>
  <si>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</si>
  <si>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</si>
  <si>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</si>
  <si>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</si>
  <si>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</si>
  <si>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</si>
  <si>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</si>
  <si>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</si>
  <si>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</si>
  <si>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</si>
  <si>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</si>
  <si>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</si>
  <si>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</si>
  <si>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</si>
  <si>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</si>
  <si>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</si>
  <si>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</si>
  <si>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</si>
  <si>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</si>
  <si>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</si>
  <si>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</si>
  <si>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</si>
  <si>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</si>
  <si>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</si>
  <si>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</si>
  <si>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</si>
  <si>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</si>
  <si>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</si>
  <si>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</si>
  <si>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</si>
  <si>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</si>
  <si>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</si>
  <si>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</si>
  <si>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</si>
  <si>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</si>
  <si>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</si>
  <si>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</si>
  <si>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</si>
  <si>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</si>
  <si>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</si>
  <si>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</si>
  <si>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</si>
  <si>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</si>
  <si>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March 26, 2021) March 2021 REPORT</t>
  </si>
  <si>
    <t>(As of April 30, 2021) April 2021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</si>
</sst>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K53" sqref="K53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4">
        <v>31483</v>
      </c>
      <c r="C7" s="134">
        <v>11838</v>
      </c>
      <c r="D7" s="134">
        <f>SUM(B7:C7)</f>
        <v>43321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5">
        <v>261148</v>
      </c>
      <c r="C8" s="135">
        <v>24732</v>
      </c>
      <c r="D8" s="135">
        <f>SUM(B8:C8)</f>
        <v>285880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6">
        <f>SUM(B7:B8)</f>
        <v>292631</v>
      </c>
      <c r="C9" s="136">
        <f>SUM(C7:C8)</f>
        <v>36570</v>
      </c>
      <c r="D9" s="136">
        <f>SUM(D7:D8)</f>
        <v>329201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34">
        <v>20819406</v>
      </c>
      <c r="C12" s="134">
        <v>273670807</v>
      </c>
      <c r="D12" s="134">
        <f>SUM(B12:C12)</f>
        <v>294490213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5">
        <v>195881817</v>
      </c>
      <c r="C13" s="135">
        <v>59018624</v>
      </c>
      <c r="D13" s="135">
        <f>SUM(B13:C13)</f>
        <v>254900441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6">
        <f>SUM(B12:B13)</f>
        <v>216701223</v>
      </c>
      <c r="C14" s="136">
        <f>SUM(C12:C13)</f>
        <v>332689431</v>
      </c>
      <c r="D14" s="136">
        <f>SUM(D12:D13)</f>
        <v>549390654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8">
        <v>87.64</v>
      </c>
      <c r="C17" s="138">
        <v>622.50699999999995</v>
      </c>
      <c r="D17" s="138">
        <f>SUM(B17:C17)</f>
        <v>710.14699999999993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9">
        <v>764.82600000000002</v>
      </c>
      <c r="C18" s="139">
        <v>181.61799999999999</v>
      </c>
      <c r="D18" s="139">
        <f>SUM(B18:C18)</f>
        <v>946.44399999999996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40">
        <f>SUM(B17:B18)</f>
        <v>852.46600000000001</v>
      </c>
      <c r="C19" s="140">
        <f>SUM(C17:C18)</f>
        <v>804.125</v>
      </c>
      <c r="D19" s="140">
        <f>SUM(D17:D18)</f>
        <v>1656.5909999999999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41">
        <v>31</v>
      </c>
      <c r="C22" s="141">
        <v>42</v>
      </c>
      <c r="D22" s="141"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4">
        <v>118295492</v>
      </c>
      <c r="C26" s="134">
        <v>1182172654</v>
      </c>
      <c r="D26" s="136">
        <f>SUM(B26:C26)</f>
        <v>1300468146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5">
        <v>1018629783</v>
      </c>
      <c r="C27" s="135">
        <v>271619809</v>
      </c>
      <c r="D27" s="136">
        <f>SUM(B27:C27)</f>
        <v>1290249592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6">
        <f>SUM(B26:B27)</f>
        <v>1136925275</v>
      </c>
      <c r="C28" s="136">
        <f>SUM(C26:C27)</f>
        <v>1453792463</v>
      </c>
      <c r="D28" s="136">
        <f>SUM(D26:D27)</f>
        <v>2590717738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4">
        <v>339672720</v>
      </c>
      <c r="C30" s="134">
        <v>3734763880</v>
      </c>
      <c r="D30" s="134">
        <f>SUM(B30:C30)</f>
        <v>4074436600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5">
        <v>2919712789</v>
      </c>
      <c r="C31" s="135">
        <v>792927351</v>
      </c>
      <c r="D31" s="135">
        <f>SUM(B31:C31)</f>
        <v>3712640140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6">
        <f>SUM(B30:B31)</f>
        <v>3259385509</v>
      </c>
      <c r="C32" s="136">
        <f>SUM(C30:C31)</f>
        <v>4527691231</v>
      </c>
      <c r="D32" s="136">
        <f>SUM(D30:D31)</f>
        <v>7787076740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2">
        <v>9546</v>
      </c>
      <c r="C38" s="133">
        <v>0.28999999999999998</v>
      </c>
      <c r="D38" s="132">
        <v>36616</v>
      </c>
      <c r="E38" s="133">
        <v>0.28999999999999998</v>
      </c>
      <c r="F38" s="132">
        <v>23618</v>
      </c>
      <c r="G38" s="144">
        <v>0.71</v>
      </c>
      <c r="H38" s="132">
        <v>88886</v>
      </c>
      <c r="I38" s="133">
        <v>0.71</v>
      </c>
      <c r="J38" s="132">
        <v>33164</v>
      </c>
      <c r="K38" s="118">
        <f>J38/J45</f>
        <v>0.90865252890569348</v>
      </c>
      <c r="L38" s="132">
        <v>125502</v>
      </c>
      <c r="M38" s="119">
        <f>L38/L45</f>
        <v>0.15608109620660579</v>
      </c>
      <c r="N38" s="5"/>
      <c r="O38" s="64"/>
    </row>
    <row r="39" spans="1:15" ht="15.75" x14ac:dyDescent="0.2">
      <c r="A39" s="14" t="s">
        <v>47</v>
      </c>
      <c r="B39" s="132">
        <v>1267</v>
      </c>
      <c r="C39" s="133">
        <v>0.54</v>
      </c>
      <c r="D39" s="132">
        <v>65386</v>
      </c>
      <c r="E39" s="133">
        <v>0.56999999999999995</v>
      </c>
      <c r="F39" s="132">
        <v>1081</v>
      </c>
      <c r="G39" s="133">
        <v>0.46</v>
      </c>
      <c r="H39" s="132">
        <v>48690</v>
      </c>
      <c r="I39" s="133">
        <v>0.43</v>
      </c>
      <c r="J39" s="132">
        <v>2348</v>
      </c>
      <c r="K39" s="118">
        <f>J39/J45</f>
        <v>6.4332292180393449E-2</v>
      </c>
      <c r="L39" s="132">
        <v>114076</v>
      </c>
      <c r="M39" s="119">
        <f>L39/L45</f>
        <v>0.14187110269848099</v>
      </c>
      <c r="N39" s="5"/>
      <c r="O39" s="64"/>
    </row>
    <row r="40" spans="1:15" ht="15.75" x14ac:dyDescent="0.2">
      <c r="A40" s="14" t="s">
        <v>48</v>
      </c>
      <c r="B40" s="132">
        <v>321</v>
      </c>
      <c r="C40" s="133">
        <v>0.71</v>
      </c>
      <c r="D40" s="132">
        <v>44922</v>
      </c>
      <c r="E40" s="133">
        <v>0.72</v>
      </c>
      <c r="F40" s="132">
        <v>133</v>
      </c>
      <c r="G40" s="133">
        <v>0.28999999999999998</v>
      </c>
      <c r="H40" s="132">
        <v>17748</v>
      </c>
      <c r="I40" s="133">
        <v>0.28000000000000003</v>
      </c>
      <c r="J40" s="132">
        <v>454</v>
      </c>
      <c r="K40" s="118">
        <f>J40/J45</f>
        <v>1.2439037755493453E-2</v>
      </c>
      <c r="L40" s="132">
        <v>62670</v>
      </c>
      <c r="M40" s="119">
        <f>L40/L45</f>
        <v>7.7939812108715284E-2</v>
      </c>
      <c r="N40" s="5"/>
      <c r="O40" s="64"/>
    </row>
    <row r="41" spans="1:15" ht="15.75" x14ac:dyDescent="0.2">
      <c r="A41" s="14" t="s">
        <v>49</v>
      </c>
      <c r="B41" s="132">
        <v>143</v>
      </c>
      <c r="C41" s="133">
        <v>0.84</v>
      </c>
      <c r="D41" s="132">
        <v>35332</v>
      </c>
      <c r="E41" s="133">
        <v>0.84</v>
      </c>
      <c r="F41" s="132">
        <v>27</v>
      </c>
      <c r="G41" s="133">
        <v>0.16</v>
      </c>
      <c r="H41" s="132">
        <v>6484</v>
      </c>
      <c r="I41" s="133">
        <v>0.16</v>
      </c>
      <c r="J41" s="132">
        <v>170</v>
      </c>
      <c r="K41" s="118">
        <f>J41/J45</f>
        <v>4.6577894679160504E-3</v>
      </c>
      <c r="L41" s="132">
        <v>41816</v>
      </c>
      <c r="M41" s="119">
        <f>L41/L45</f>
        <v>5.2004646292293573E-2</v>
      </c>
      <c r="N41" s="5"/>
      <c r="O41" s="64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18">
        <f>J42/J45</f>
        <v>2.7124773960216998E-3</v>
      </c>
      <c r="L42" s="132">
        <v>34714</v>
      </c>
      <c r="M42" s="119">
        <f>L42/L45</f>
        <v>4.3172213779191677E-2</v>
      </c>
      <c r="N42" s="5"/>
      <c r="O42" s="64"/>
    </row>
    <row r="43" spans="1:15" ht="15.75" x14ac:dyDescent="0.2">
      <c r="A43" s="14" t="s">
        <v>51</v>
      </c>
      <c r="B43" s="132">
        <v>52</v>
      </c>
      <c r="C43" s="133">
        <v>0.93</v>
      </c>
      <c r="D43" s="132">
        <v>23077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56</v>
      </c>
      <c r="K43" s="118">
        <f>J43/J45</f>
        <v>1.5343306482546988E-3</v>
      </c>
      <c r="L43" s="132">
        <v>24922</v>
      </c>
      <c r="M43" s="119">
        <f>L43/L45</f>
        <v>3.0994351322377569E-2</v>
      </c>
      <c r="N43" s="5"/>
      <c r="O43" s="64"/>
    </row>
    <row r="44" spans="1:15" ht="15.75" x14ac:dyDescent="0.2">
      <c r="A44" s="14" t="s">
        <v>52</v>
      </c>
      <c r="B44" s="132">
        <v>189</v>
      </c>
      <c r="C44" s="133">
        <v>0.91</v>
      </c>
      <c r="D44" s="132">
        <v>384249</v>
      </c>
      <c r="E44" s="133">
        <v>0.96</v>
      </c>
      <c r="F44" s="132">
        <v>18</v>
      </c>
      <c r="G44" s="133">
        <v>0.09</v>
      </c>
      <c r="H44" s="132">
        <v>16133</v>
      </c>
      <c r="I44" s="133">
        <v>0.04</v>
      </c>
      <c r="J44" s="132">
        <v>207</v>
      </c>
      <c r="K44" s="118">
        <f>J44/J45</f>
        <v>5.6715436462271909E-3</v>
      </c>
      <c r="L44" s="132">
        <v>400382</v>
      </c>
      <c r="M44" s="119">
        <f>L44/L45</f>
        <v>0.49793677759233512</v>
      </c>
      <c r="N44" s="5"/>
      <c r="O44" s="64"/>
    </row>
    <row r="45" spans="1:15" ht="15.75" x14ac:dyDescent="0.25">
      <c r="A45" s="14" t="s">
        <v>4</v>
      </c>
      <c r="B45" s="137">
        <v>11612</v>
      </c>
      <c r="C45" s="133">
        <v>0.32</v>
      </c>
      <c r="D45" s="137">
        <v>622505</v>
      </c>
      <c r="E45" s="133">
        <v>0.77</v>
      </c>
      <c r="F45" s="137">
        <v>24886</v>
      </c>
      <c r="G45" s="133">
        <v>0.68</v>
      </c>
      <c r="H45" s="137">
        <v>181577</v>
      </c>
      <c r="I45" s="133">
        <v>0.23</v>
      </c>
      <c r="J45" s="137">
        <v>36498</v>
      </c>
      <c r="K45" s="118">
        <f>J45/J45</f>
        <v>1</v>
      </c>
      <c r="L45" s="137">
        <v>804082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7" t="s">
        <v>66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O46" sqref="O46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68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4">
        <v>31372</v>
      </c>
      <c r="C7" s="134">
        <v>11885</v>
      </c>
      <c r="D7" s="134">
        <f>SUM(B7:C7)</f>
        <v>43257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5">
        <v>260942</v>
      </c>
      <c r="C8" s="135">
        <v>24642</v>
      </c>
      <c r="D8" s="135">
        <f>SUM(B8:C8)</f>
        <v>285584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6">
        <f>SUM(B7:B8)</f>
        <v>292314</v>
      </c>
      <c r="C9" s="136">
        <f>SUM(C7:C8)</f>
        <v>36527</v>
      </c>
      <c r="D9" s="136">
        <f>SUM(D7:D8)</f>
        <v>328841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34">
        <v>32394558</v>
      </c>
      <c r="C12" s="134">
        <v>302785702</v>
      </c>
      <c r="D12" s="134">
        <f>SUM(B12:C12)</f>
        <v>335180260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5">
        <v>256812981</v>
      </c>
      <c r="C13" s="135">
        <v>69893372</v>
      </c>
      <c r="D13" s="135">
        <f>SUM(B13:C13)</f>
        <v>326706353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6">
        <f>SUM(B12:B13)</f>
        <v>289207539</v>
      </c>
      <c r="C14" s="136">
        <f>SUM(C12:C13)</f>
        <v>372679074</v>
      </c>
      <c r="D14" s="136">
        <f>SUM(D12:D13)</f>
        <v>661886613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8">
        <v>87.373000000000005</v>
      </c>
      <c r="C17" s="138">
        <v>622.62099999999998</v>
      </c>
      <c r="D17" s="138">
        <f>SUM(B17:C17)</f>
        <v>709.99400000000003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9">
        <v>763.57600000000002</v>
      </c>
      <c r="C18" s="139">
        <v>180.125</v>
      </c>
      <c r="D18" s="139">
        <f>SUM(B18:C18)</f>
        <v>943.70100000000002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40">
        <f>SUM(B17:B18)</f>
        <v>850.94900000000007</v>
      </c>
      <c r="C19" s="140">
        <f>SUM(C17:C18)</f>
        <v>802.74599999999998</v>
      </c>
      <c r="D19" s="140">
        <f>SUM(D17:D18)</f>
        <v>1653.6950000000002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2"/>
      <c r="C20" s="142"/>
      <c r="D20" s="142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41">
        <v>32</v>
      </c>
      <c r="C22" s="141">
        <v>42</v>
      </c>
      <c r="D22" s="141">
        <v>44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4">
        <v>97476086</v>
      </c>
      <c r="C26" s="134">
        <v>908501847</v>
      </c>
      <c r="D26" s="136">
        <f>SUM(B26:C26)</f>
        <v>1005977933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5">
        <v>822747966</v>
      </c>
      <c r="C27" s="135">
        <v>212601185</v>
      </c>
      <c r="D27" s="136">
        <f>SUM(B27:C27)</f>
        <v>1035349151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6">
        <f>SUM(B26:B27)</f>
        <v>920224052</v>
      </c>
      <c r="C28" s="136">
        <f>SUM(C26:C27)</f>
        <v>1121103032</v>
      </c>
      <c r="D28" s="136">
        <f>SUM(D26:D27)</f>
        <v>2041327084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3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4">
        <v>339759589</v>
      </c>
      <c r="C30" s="134">
        <v>3746191321</v>
      </c>
      <c r="D30" s="134">
        <f>SUM(B30:C30)</f>
        <v>4085950910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5">
        <v>2914996233</v>
      </c>
      <c r="C31" s="135">
        <v>790246412</v>
      </c>
      <c r="D31" s="135">
        <f>SUM(B31:C31)</f>
        <v>3705242645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6">
        <f>SUM(B30:B31)</f>
        <v>3254755822</v>
      </c>
      <c r="C32" s="136">
        <f>SUM(C30:C31)</f>
        <v>4536437733</v>
      </c>
      <c r="D32" s="136">
        <f>SUM(D30:D31)</f>
        <v>7791193555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2">
        <v>9590</v>
      </c>
      <c r="C38" s="133">
        <v>0.28999999999999998</v>
      </c>
      <c r="D38" s="132">
        <v>36444</v>
      </c>
      <c r="E38" s="133">
        <v>0.28999999999999998</v>
      </c>
      <c r="F38" s="132">
        <v>23512</v>
      </c>
      <c r="G38" s="144">
        <v>0.71</v>
      </c>
      <c r="H38" s="132">
        <v>88270</v>
      </c>
      <c r="I38" s="133">
        <v>0.71</v>
      </c>
      <c r="J38" s="132">
        <v>33102</v>
      </c>
      <c r="K38" s="130">
        <f>J38/J45</f>
        <v>0.90854696162924742</v>
      </c>
      <c r="L38" s="132">
        <v>124714</v>
      </c>
      <c r="M38" s="131">
        <f>L38/L45</f>
        <v>0.15536851966742163</v>
      </c>
      <c r="N38" s="3"/>
      <c r="O38" s="2"/>
    </row>
    <row r="39" spans="1:15" ht="15.75" x14ac:dyDescent="0.2">
      <c r="A39" s="14" t="s">
        <v>47</v>
      </c>
      <c r="B39" s="132">
        <v>1273</v>
      </c>
      <c r="C39" s="133">
        <v>0.54</v>
      </c>
      <c r="D39" s="132">
        <v>65716</v>
      </c>
      <c r="E39" s="133">
        <v>0.57999999999999996</v>
      </c>
      <c r="F39" s="132">
        <v>1074</v>
      </c>
      <c r="G39" s="133">
        <v>0.46</v>
      </c>
      <c r="H39" s="132">
        <v>48319</v>
      </c>
      <c r="I39" s="133">
        <v>0.42</v>
      </c>
      <c r="J39" s="132">
        <v>2347</v>
      </c>
      <c r="K39" s="130">
        <f>J39/J45</f>
        <v>6.441785145742987E-2</v>
      </c>
      <c r="L39" s="132">
        <v>114035</v>
      </c>
      <c r="M39" s="131">
        <f>L39/L45</f>
        <v>0.14206463701167812</v>
      </c>
      <c r="N39" s="3"/>
      <c r="O39" s="2"/>
    </row>
    <row r="40" spans="1:15" ht="15.75" x14ac:dyDescent="0.2">
      <c r="A40" s="14" t="s">
        <v>48</v>
      </c>
      <c r="B40" s="132">
        <v>321</v>
      </c>
      <c r="C40" s="133">
        <v>0.71</v>
      </c>
      <c r="D40" s="132">
        <v>44922</v>
      </c>
      <c r="E40" s="133">
        <v>0.72</v>
      </c>
      <c r="F40" s="132">
        <v>132</v>
      </c>
      <c r="G40" s="133">
        <v>0.28999999999999998</v>
      </c>
      <c r="H40" s="132">
        <v>17643</v>
      </c>
      <c r="I40" s="133">
        <v>0.28000000000000003</v>
      </c>
      <c r="J40" s="132">
        <v>453</v>
      </c>
      <c r="K40" s="130">
        <f>J40/J45</f>
        <v>1.2433441291101717E-2</v>
      </c>
      <c r="L40" s="132">
        <v>62565</v>
      </c>
      <c r="M40" s="131">
        <f>L40/L45</f>
        <v>7.7943385930947878E-2</v>
      </c>
      <c r="N40" s="3"/>
      <c r="O40" s="2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34858</v>
      </c>
      <c r="E41" s="133">
        <v>0.83</v>
      </c>
      <c r="F41" s="132">
        <v>29</v>
      </c>
      <c r="G41" s="133">
        <v>0.17</v>
      </c>
      <c r="H41" s="132">
        <v>6957</v>
      </c>
      <c r="I41" s="133">
        <v>0.17</v>
      </c>
      <c r="J41" s="132">
        <v>170</v>
      </c>
      <c r="K41" s="130">
        <f>J41/J45</f>
        <v>4.6659713454465608E-3</v>
      </c>
      <c r="L41" s="132">
        <v>41815</v>
      </c>
      <c r="M41" s="131">
        <f>L41/L45</f>
        <v>5.2093066134461526E-2</v>
      </c>
      <c r="N41" s="3"/>
      <c r="O41" s="2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30">
        <f>J42/J45</f>
        <v>2.7172421364659383E-3</v>
      </c>
      <c r="L42" s="132">
        <v>34714</v>
      </c>
      <c r="M42" s="131">
        <f>L42/L45</f>
        <v>4.3246650670613354E-2</v>
      </c>
      <c r="N42" s="3"/>
      <c r="O42" s="2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23507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57</v>
      </c>
      <c r="K43" s="130">
        <f>J43/J45</f>
        <v>1.5644727452379646E-3</v>
      </c>
      <c r="L43" s="132">
        <v>25352</v>
      </c>
      <c r="M43" s="131">
        <f>L43/L45</f>
        <v>3.1583484697856476E-2</v>
      </c>
      <c r="N43" s="3"/>
      <c r="O43" s="2"/>
    </row>
    <row r="44" spans="1:15" ht="15.75" x14ac:dyDescent="0.2">
      <c r="A44" s="14" t="s">
        <v>52</v>
      </c>
      <c r="B44" s="132">
        <v>189</v>
      </c>
      <c r="C44" s="133">
        <v>0.92</v>
      </c>
      <c r="D44" s="132">
        <v>384249</v>
      </c>
      <c r="E44" s="133">
        <v>0.96</v>
      </c>
      <c r="F44" s="132">
        <v>17</v>
      </c>
      <c r="G44" s="133">
        <v>0.08</v>
      </c>
      <c r="H44" s="132">
        <v>15254</v>
      </c>
      <c r="I44" s="133">
        <v>0.04</v>
      </c>
      <c r="J44" s="132">
        <v>206</v>
      </c>
      <c r="K44" s="130">
        <f>J44/J45</f>
        <v>5.6540593950705383E-3</v>
      </c>
      <c r="L44" s="132">
        <v>399503</v>
      </c>
      <c r="M44" s="131">
        <f>L44/L45</f>
        <v>0.49770025588702105</v>
      </c>
      <c r="N44" s="3"/>
      <c r="O44" s="2"/>
    </row>
    <row r="45" spans="1:15" ht="15.75" x14ac:dyDescent="0.25">
      <c r="A45" s="14" t="s">
        <v>4</v>
      </c>
      <c r="B45" s="137">
        <v>11661</v>
      </c>
      <c r="C45" s="133">
        <v>0.32</v>
      </c>
      <c r="D45" s="137">
        <v>622619</v>
      </c>
      <c r="E45" s="133">
        <v>0.78</v>
      </c>
      <c r="F45" s="137">
        <v>24773</v>
      </c>
      <c r="G45" s="133">
        <v>0.68</v>
      </c>
      <c r="H45" s="137">
        <v>180079</v>
      </c>
      <c r="I45" s="133">
        <v>0.22</v>
      </c>
      <c r="J45" s="137">
        <v>36434</v>
      </c>
      <c r="K45" s="130">
        <v>1</v>
      </c>
      <c r="L45" s="137">
        <v>802698</v>
      </c>
      <c r="M45" s="131"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7" t="s">
        <v>66</v>
      </c>
      <c r="B51" s="147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8" t="s">
        <v>36</v>
      </c>
      <c r="B52" s="148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0.20599999999999999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0.38900000000000001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0.34499999999999997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5.8999999999999997E-2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1.2999999999999999E-2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4.0000000000000001E-3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3.1E-2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111</v>
      </c>
      <c r="C7" s="84">
        <f>'Current Month '!C7-'Previous Month '!C7</f>
        <v>-47</v>
      </c>
      <c r="D7" s="84">
        <f>'Current Month '!D7-'Previous Month '!D7</f>
        <v>64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206</v>
      </c>
      <c r="C8" s="84">
        <f>'Current Month '!C8-'Previous Month '!C8</f>
        <v>90</v>
      </c>
      <c r="D8" s="84">
        <f>'Current Month '!D8-'Previous Month '!D8</f>
        <v>296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317</v>
      </c>
      <c r="C9" s="84">
        <f>'Current Month '!C9-'Previous Month '!C9</f>
        <v>43</v>
      </c>
      <c r="D9" s="84">
        <f>'Current Month '!D9-'Previous Month '!D9</f>
        <v>360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-11575152</v>
      </c>
      <c r="C12" s="84">
        <f>'Current Month '!C12-'Previous Month '!C12</f>
        <v>-29114895</v>
      </c>
      <c r="D12" s="84">
        <f>'Current Month '!D12-'Previous Month '!D12</f>
        <v>-40690047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-60931164</v>
      </c>
      <c r="C13" s="84">
        <f>'Current Month '!C13-'Previous Month '!C13</f>
        <v>-10874748</v>
      </c>
      <c r="D13" s="84">
        <f>'Current Month '!D13-'Previous Month '!D13</f>
        <v>-71805912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-72506316</v>
      </c>
      <c r="C14" s="84">
        <f>'Current Month '!C14-'Previous Month '!C14</f>
        <v>-39989643</v>
      </c>
      <c r="D14" s="84">
        <f>'Current Month '!D14-'Previous Month '!D14</f>
        <v>-112495959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0.26699999999999591</v>
      </c>
      <c r="C17" s="84">
        <f>'Current Month '!C17-'Previous Month '!C17</f>
        <v>-0.11400000000003274</v>
      </c>
      <c r="D17" s="84">
        <f>'Current Month '!D17-'Previous Month '!D17</f>
        <v>0.15299999999990632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1.25</v>
      </c>
      <c r="C18" s="84">
        <f>'Current Month '!C18-'Previous Month '!C18</f>
        <v>1.492999999999995</v>
      </c>
      <c r="D18" s="84">
        <f>'Current Month '!D18-'Previous Month '!D18</f>
        <v>2.7429999999999382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1.5169999999999391</v>
      </c>
      <c r="C19" s="84">
        <f>'Current Month '!C19-'Previous Month '!C19</f>
        <v>1.3790000000000191</v>
      </c>
      <c r="D19" s="84">
        <f>'Current Month '!D19-'Previous Month '!D19</f>
        <v>2.8959999999997308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20819406</v>
      </c>
      <c r="C26" s="84">
        <f>'Current Month '!C26-'Previous Month '!C26</f>
        <v>273670807</v>
      </c>
      <c r="D26" s="84">
        <f>'Current Month '!D26-'Previous Month '!D26</f>
        <v>294490213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195881817</v>
      </c>
      <c r="C27" s="84">
        <f>'Current Month '!C27-'Previous Month '!C27</f>
        <v>59018624</v>
      </c>
      <c r="D27" s="84">
        <f>'Current Month '!D27-'Previous Month '!D27</f>
        <v>254900441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216701223</v>
      </c>
      <c r="C28" s="84">
        <f>'Current Month '!C28-'Previous Month '!C28</f>
        <v>332689431</v>
      </c>
      <c r="D28" s="84">
        <f>'Current Month '!D28-'Previous Month '!D28</f>
        <v>549390654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-86869</v>
      </c>
      <c r="C30" s="84">
        <f>'Current Month '!C30-'Previous Month '!C30</f>
        <v>-11427441</v>
      </c>
      <c r="D30" s="84">
        <f>'Current Month '!D30-'Previous Month '!D30</f>
        <v>-11514310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4716556</v>
      </c>
      <c r="C31" s="84">
        <f>'Current Month '!C31-'Previous Month '!C31</f>
        <v>2680939</v>
      </c>
      <c r="D31" s="84">
        <f>'Current Month '!D31-'Previous Month '!D31</f>
        <v>7397495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4629687</v>
      </c>
      <c r="C32" s="84">
        <f>'Current Month '!C32-'Previous Month '!C32</f>
        <v>-8746502</v>
      </c>
      <c r="D32" s="84">
        <f>'Current Month '!D32-'Previous Month '!D32</f>
        <v>-4116815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9" t="s">
        <v>55</v>
      </c>
      <c r="B1" s="149"/>
      <c r="C1" s="149"/>
      <c r="D1" s="149"/>
    </row>
    <row r="2" spans="1:14" ht="15.75" x14ac:dyDescent="0.25">
      <c r="A2" s="149" t="s">
        <v>28</v>
      </c>
      <c r="B2" s="149"/>
      <c r="C2" s="149"/>
      <c r="D2" s="149"/>
    </row>
    <row r="3" spans="1:14" ht="5.25" customHeight="1" x14ac:dyDescent="0.2"/>
    <row r="4" spans="1:14" ht="18" customHeight="1" x14ac:dyDescent="0.25">
      <c r="A4" s="146" t="s">
        <v>69</v>
      </c>
      <c r="B4" s="146"/>
      <c r="C4" s="146"/>
      <c r="D4" s="146"/>
      <c r="E4" s="74"/>
      <c r="H4" s="75"/>
      <c r="I4" s="75"/>
    </row>
    <row r="5" spans="1:14" ht="9" customHeight="1" x14ac:dyDescent="0.25">
      <c r="A5" s="150"/>
      <c r="B5" s="150"/>
      <c r="C5" s="150"/>
      <c r="D5" s="150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3.5381869182710699E-3</v>
      </c>
      <c r="C7" s="108">
        <f>Difference!C7/'Previous Month '!C7</f>
        <v>-3.9545645771981493E-3</v>
      </c>
      <c r="D7" s="108">
        <f>Difference!D7/'Previous Month '!D7</f>
        <v>1.4795293247335691E-3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7.8944746342099015E-4</v>
      </c>
      <c r="C8" s="108">
        <f>Difference!C8/'Previous Month '!C8</f>
        <v>3.6523009495982471E-3</v>
      </c>
      <c r="D8" s="108">
        <f>Difference!D8/'Previous Month '!D8</f>
        <v>1.0364726315199731E-3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1.0844502829149476E-3</v>
      </c>
      <c r="C9" s="108">
        <f>Difference!C9/'Previous Month '!C9</f>
        <v>1.1772113778848524E-3</v>
      </c>
      <c r="D9" s="108">
        <f>Difference!D9/'Previous Month '!D9</f>
        <v>1.094753999653328E-3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-0.35731779393316621</v>
      </c>
      <c r="C12" s="108">
        <f>Difference!C12/'Previous Month '!C12</f>
        <v>-9.6156769648257701E-2</v>
      </c>
      <c r="D12" s="108">
        <f>Difference!D12/'Previous Month '!D12</f>
        <v>-0.12139750413702764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-0.23725889463508076</v>
      </c>
      <c r="C13" s="108">
        <f>Difference!C13/'Previous Month '!C13</f>
        <v>-0.15559054726963237</v>
      </c>
      <c r="D13" s="108">
        <f>Difference!D13/'Previous Month '!D13</f>
        <v>-0.21978731463480294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-0.2507068669465079</v>
      </c>
      <c r="C14" s="108">
        <f>Difference!C14/'Previous Month '!C14</f>
        <v>-0.10730316186199389</v>
      </c>
      <c r="D14" s="108">
        <f>Difference!D14/'Previous Month '!D14</f>
        <v>-0.16996258390861277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3.0558639396609465E-3</v>
      </c>
      <c r="C17" s="108">
        <f>Difference!C17/'Previous Month '!C17</f>
        <v>-1.8309694019320381E-4</v>
      </c>
      <c r="D17" s="108">
        <f>Difference!D17/'Previous Month '!D17</f>
        <v>2.1549477882898491E-4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1.6370341655578488E-3</v>
      </c>
      <c r="C18" s="108">
        <f>Difference!C18/'Previous Month '!C18</f>
        <v>8.2886884108257872E-3</v>
      </c>
      <c r="D18" s="108">
        <f>Difference!D18/'Previous Month '!D18</f>
        <v>2.9066409805647529E-3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1.7827155328932038E-3</v>
      </c>
      <c r="C19" s="108">
        <f>Difference!C19/'Previous Month '!C19</f>
        <v>1.7178534679712127E-3</v>
      </c>
      <c r="D19" s="108">
        <f>Difference!D19/'Previous Month '!D19</f>
        <v>1.7512298217021462E-3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-3.125E-2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0.21358475554711953</v>
      </c>
      <c r="C26" s="108">
        <f>Difference!C26/'Previous Month '!C26</f>
        <v>0.30123307718492731</v>
      </c>
      <c r="D26" s="108">
        <f>Difference!D26/'Previous Month '!D26</f>
        <v>0.29274023150963091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0.23808240809433978</v>
      </c>
      <c r="C27" s="108">
        <f>Difference!C27/'Previous Month '!C27</f>
        <v>0.27760251665577501</v>
      </c>
      <c r="D27" s="108">
        <f>Difference!D27/'Previous Month '!D27</f>
        <v>0.24619756606146095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0.23548745822175055</v>
      </c>
      <c r="C28" s="108">
        <f>Difference!C28/'Previous Month '!C28</f>
        <v>0.29675187873365771</v>
      </c>
      <c r="D28" s="108">
        <f>Difference!D28/'Previous Month '!D28</f>
        <v>0.26913406396561579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-2.5567784637271855E-4</v>
      </c>
      <c r="C30" s="108">
        <f>Difference!C30/'Previous Month '!C30</f>
        <v>-3.0504157478400181E-3</v>
      </c>
      <c r="D30" s="108">
        <f>Difference!D30/'Previous Month '!D30</f>
        <v>-2.8180245562470551E-3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1.6180315935248758E-3</v>
      </c>
      <c r="C31" s="108">
        <f>Difference!C31/'Previous Month '!C31</f>
        <v>3.3925354918283388E-3</v>
      </c>
      <c r="D31" s="108">
        <f>Difference!D31/'Previous Month '!D31</f>
        <v>1.9964940784600086E-3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1.4224375815556957E-3</v>
      </c>
      <c r="C32" s="108">
        <f>Difference!C32/'Previous Month '!C32</f>
        <v>-1.9280551205132126E-3</v>
      </c>
      <c r="D32" s="108">
        <f>Difference!D32/'Previous Month '!D32</f>
        <v>-5.283933675807647E-4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10" sqref="H10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5" t="s">
        <v>55</v>
      </c>
      <c r="B1" s="145"/>
      <c r="C1" s="145"/>
      <c r="D1" s="145"/>
    </row>
    <row r="2" spans="1:15" ht="15.75" x14ac:dyDescent="0.25">
      <c r="A2" s="145" t="s">
        <v>28</v>
      </c>
      <c r="B2" s="145"/>
      <c r="C2" s="145"/>
      <c r="D2" s="145"/>
    </row>
    <row r="3" spans="1:15" ht="5.25" customHeight="1" x14ac:dyDescent="0.2"/>
    <row r="4" spans="1:15" s="45" customFormat="1" ht="18" customHeight="1" x14ac:dyDescent="0.25">
      <c r="A4" s="146" t="s">
        <v>69</v>
      </c>
      <c r="B4" s="146"/>
      <c r="C4" s="146"/>
      <c r="D4" s="146"/>
      <c r="H4" s="46"/>
      <c r="I4" s="46"/>
    </row>
    <row r="5" spans="1:15" ht="9" customHeight="1" x14ac:dyDescent="0.25">
      <c r="A5" s="146"/>
      <c r="B5" s="146"/>
      <c r="C5" s="146"/>
      <c r="D5" s="146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0.10758600421691482</v>
      </c>
      <c r="C7" s="110">
        <f>'Current Month '!C7/'Current Month '!C9</f>
        <v>0.32370795734208369</v>
      </c>
      <c r="D7" s="110">
        <f>'Current Month '!D7/'Current Month '!D9</f>
        <v>0.1315943754727355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0.89241399578308522</v>
      </c>
      <c r="C8" s="110">
        <f>'Current Month '!C8/'Current Month '!C9</f>
        <v>0.67629204265791631</v>
      </c>
      <c r="D8" s="110">
        <f>'Current Month '!D8/'Current Month '!D9</f>
        <v>0.86840562452726455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9.6074243198895098E-2</v>
      </c>
      <c r="C12" s="110">
        <f>'Current Month '!C12/'Current Month '!C14</f>
        <v>0.82260144597139306</v>
      </c>
      <c r="D12" s="110">
        <f>'Current Month '!D12/'Current Month '!D14</f>
        <v>0.53603062020782033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0.90392575680110487</v>
      </c>
      <c r="C13" s="112">
        <f>'Current Month '!C13/'Current Month '!C14</f>
        <v>0.17739855402860694</v>
      </c>
      <c r="D13" s="112">
        <f>'Current Month '!D13/'Current Month '!D14</f>
        <v>0.46396937979217973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0.10280761930681107</v>
      </c>
      <c r="C17" s="110">
        <f>'Current Month '!C17/'Current Month '!C19</f>
        <v>0.77414207990051287</v>
      </c>
      <c r="D17" s="110">
        <f>'Current Month '!D17/'Current Month '!D19</f>
        <v>0.42867974050323826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0.89719238069318896</v>
      </c>
      <c r="C18" s="112">
        <f>'Current Month '!C18/'Current Month '!C19</f>
        <v>0.22585792009948702</v>
      </c>
      <c r="D18" s="112">
        <f>'Current Month '!D18/'Current Month '!D19</f>
        <v>0.57132025949676168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32</v>
      </c>
      <c r="C22" s="113">
        <f>'Previous Month '!C22</f>
        <v>42</v>
      </c>
      <c r="D22" s="113">
        <f>'Previous Month '!D22</f>
        <v>44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0.10404860776799953</v>
      </c>
      <c r="C26" s="110">
        <f>'Current Month '!C26/'Current Month '!C28</f>
        <v>0.81316466007844479</v>
      </c>
      <c r="D26" s="110">
        <f>'Current Month '!D26/'Current Month '!D28</f>
        <v>0.50197214730306527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0.89595139223200049</v>
      </c>
      <c r="C27" s="112">
        <f>'Current Month '!C27/'Current Month '!C28</f>
        <v>0.18683533992155524</v>
      </c>
      <c r="D27" s="112">
        <f>'Current Month '!D27/'Current Month '!D28</f>
        <v>0.49802785269693473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0.10421372957021391</v>
      </c>
      <c r="C30" s="110">
        <f>'Current Month '!C30/'Current Month '!C32</f>
        <v>0.82487159336948168</v>
      </c>
      <c r="D30" s="110">
        <f>'Current Month '!D30/'Current Month '!D32</f>
        <v>0.52323056983255056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0.89578627042978609</v>
      </c>
      <c r="C31" s="110">
        <f>'Current Month '!C31/'Current Month '!C32</f>
        <v>0.17512840663051832</v>
      </c>
      <c r="D31" s="110">
        <f>'Current Month '!D31/'Current Month '!D32</f>
        <v>0.47676943016744944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2">
        <v>9590</v>
      </c>
      <c r="C38" s="133">
        <v>0.28999999999999998</v>
      </c>
      <c r="D38" s="132">
        <v>36444</v>
      </c>
      <c r="E38" s="133">
        <v>0.28999999999999998</v>
      </c>
      <c r="F38" s="132">
        <v>23512</v>
      </c>
      <c r="G38" s="144">
        <v>0.71</v>
      </c>
      <c r="H38" s="132">
        <v>88270</v>
      </c>
      <c r="I38" s="133">
        <v>0.71</v>
      </c>
      <c r="J38" s="132">
        <v>33102</v>
      </c>
      <c r="K38" s="118">
        <f>J38/J45</f>
        <v>0.90854696162924742</v>
      </c>
      <c r="L38" s="132">
        <v>124714</v>
      </c>
      <c r="M38" s="119">
        <f>L38/L45</f>
        <v>0.15536851966742163</v>
      </c>
      <c r="N38" s="5"/>
      <c r="O38" s="64"/>
    </row>
    <row r="39" spans="1:15" ht="15.75" x14ac:dyDescent="0.2">
      <c r="A39" s="14" t="s">
        <v>47</v>
      </c>
      <c r="B39" s="132">
        <v>1273</v>
      </c>
      <c r="C39" s="133">
        <v>0.54</v>
      </c>
      <c r="D39" s="132">
        <v>65716</v>
      </c>
      <c r="E39" s="133">
        <v>0.57999999999999996</v>
      </c>
      <c r="F39" s="132">
        <v>1074</v>
      </c>
      <c r="G39" s="133">
        <v>0.46</v>
      </c>
      <c r="H39" s="132">
        <v>48319</v>
      </c>
      <c r="I39" s="133">
        <v>0.42</v>
      </c>
      <c r="J39" s="132">
        <v>2347</v>
      </c>
      <c r="K39" s="118">
        <f>J39/J45</f>
        <v>6.441785145742987E-2</v>
      </c>
      <c r="L39" s="132">
        <v>114035</v>
      </c>
      <c r="M39" s="119">
        <f>L39/L45</f>
        <v>0.14206463701167812</v>
      </c>
      <c r="N39" s="5"/>
      <c r="O39" s="64"/>
    </row>
    <row r="40" spans="1:15" ht="15.75" x14ac:dyDescent="0.2">
      <c r="A40" s="14" t="s">
        <v>48</v>
      </c>
      <c r="B40" s="132">
        <v>321</v>
      </c>
      <c r="C40" s="133">
        <v>0.71</v>
      </c>
      <c r="D40" s="132">
        <v>44922</v>
      </c>
      <c r="E40" s="133">
        <v>0.72</v>
      </c>
      <c r="F40" s="132">
        <v>132</v>
      </c>
      <c r="G40" s="133">
        <v>0.28999999999999998</v>
      </c>
      <c r="H40" s="132">
        <v>17643</v>
      </c>
      <c r="I40" s="133">
        <v>0.28000000000000003</v>
      </c>
      <c r="J40" s="132">
        <v>453</v>
      </c>
      <c r="K40" s="118">
        <f>J40/J45</f>
        <v>1.2433441291101717E-2</v>
      </c>
      <c r="L40" s="132">
        <v>62565</v>
      </c>
      <c r="M40" s="119">
        <f>L40/L45</f>
        <v>7.7943385930947878E-2</v>
      </c>
      <c r="N40" s="5"/>
      <c r="O40" s="64"/>
    </row>
    <row r="41" spans="1:15" ht="15.75" x14ac:dyDescent="0.2">
      <c r="A41" s="14" t="s">
        <v>49</v>
      </c>
      <c r="B41" s="132">
        <v>141</v>
      </c>
      <c r="C41" s="133">
        <v>0.83</v>
      </c>
      <c r="D41" s="132">
        <v>34858</v>
      </c>
      <c r="E41" s="133">
        <v>0.83</v>
      </c>
      <c r="F41" s="132">
        <v>29</v>
      </c>
      <c r="G41" s="133">
        <v>0.17</v>
      </c>
      <c r="H41" s="132">
        <v>6957</v>
      </c>
      <c r="I41" s="133">
        <v>0.17</v>
      </c>
      <c r="J41" s="132">
        <v>170</v>
      </c>
      <c r="K41" s="118">
        <f>J41/J45</f>
        <v>4.6659713454465608E-3</v>
      </c>
      <c r="L41" s="132">
        <v>41815</v>
      </c>
      <c r="M41" s="119">
        <f>L41/L45</f>
        <v>5.2093066134461526E-2</v>
      </c>
      <c r="N41" s="5"/>
      <c r="O41" s="64"/>
    </row>
    <row r="42" spans="1:15" ht="15.75" x14ac:dyDescent="0.2">
      <c r="A42" s="14" t="s">
        <v>50</v>
      </c>
      <c r="B42" s="132">
        <v>94</v>
      </c>
      <c r="C42" s="133">
        <v>0.95</v>
      </c>
      <c r="D42" s="132">
        <v>32923</v>
      </c>
      <c r="E42" s="133">
        <v>0.95</v>
      </c>
      <c r="F42" s="132">
        <v>5</v>
      </c>
      <c r="G42" s="133">
        <v>0.05</v>
      </c>
      <c r="H42" s="132">
        <v>1791</v>
      </c>
      <c r="I42" s="133">
        <v>0.05</v>
      </c>
      <c r="J42" s="132">
        <v>99</v>
      </c>
      <c r="K42" s="118">
        <f>J42/J45</f>
        <v>2.7172421364659383E-3</v>
      </c>
      <c r="L42" s="132">
        <v>34714</v>
      </c>
      <c r="M42" s="119">
        <f>L42/L45</f>
        <v>4.3246650670613354E-2</v>
      </c>
      <c r="N42" s="5"/>
      <c r="O42" s="64"/>
    </row>
    <row r="43" spans="1:15" ht="15.75" x14ac:dyDescent="0.2">
      <c r="A43" s="14" t="s">
        <v>51</v>
      </c>
      <c r="B43" s="132">
        <v>53</v>
      </c>
      <c r="C43" s="133">
        <v>0.93</v>
      </c>
      <c r="D43" s="132">
        <v>23507</v>
      </c>
      <c r="E43" s="133">
        <v>0.93</v>
      </c>
      <c r="F43" s="132">
        <v>4</v>
      </c>
      <c r="G43" s="133">
        <v>7.0000000000000007E-2</v>
      </c>
      <c r="H43" s="132">
        <v>1845</v>
      </c>
      <c r="I43" s="133">
        <v>7.0000000000000007E-2</v>
      </c>
      <c r="J43" s="132">
        <v>57</v>
      </c>
      <c r="K43" s="118">
        <f>J43/J45</f>
        <v>1.5644727452379646E-3</v>
      </c>
      <c r="L43" s="132">
        <v>25352</v>
      </c>
      <c r="M43" s="119">
        <f>L43/L45</f>
        <v>3.1583484697856476E-2</v>
      </c>
      <c r="N43" s="5"/>
      <c r="O43" s="64"/>
    </row>
    <row r="44" spans="1:15" ht="15.75" x14ac:dyDescent="0.2">
      <c r="A44" s="14" t="s">
        <v>52</v>
      </c>
      <c r="B44" s="132">
        <v>189</v>
      </c>
      <c r="C44" s="133">
        <v>0.92</v>
      </c>
      <c r="D44" s="132">
        <v>384249</v>
      </c>
      <c r="E44" s="133">
        <v>0.96</v>
      </c>
      <c r="F44" s="132">
        <v>17</v>
      </c>
      <c r="G44" s="133">
        <v>0.08</v>
      </c>
      <c r="H44" s="132">
        <v>15254</v>
      </c>
      <c r="I44" s="133">
        <v>0.04</v>
      </c>
      <c r="J44" s="132">
        <v>206</v>
      </c>
      <c r="K44" s="118">
        <f>J44/J45</f>
        <v>5.6540593950705383E-3</v>
      </c>
      <c r="L44" s="132">
        <v>399503</v>
      </c>
      <c r="M44" s="119">
        <f>L44/L45</f>
        <v>0.49770025588702105</v>
      </c>
      <c r="N44" s="5"/>
      <c r="O44" s="64"/>
    </row>
    <row r="45" spans="1:15" ht="15.75" x14ac:dyDescent="0.25">
      <c r="A45" s="14" t="s">
        <v>4</v>
      </c>
      <c r="B45" s="137">
        <v>11661</v>
      </c>
      <c r="C45" s="133">
        <v>0.32</v>
      </c>
      <c r="D45" s="137">
        <v>622619</v>
      </c>
      <c r="E45" s="133">
        <v>0.78</v>
      </c>
      <c r="F45" s="137">
        <v>24773</v>
      </c>
      <c r="G45" s="133">
        <v>0.68</v>
      </c>
      <c r="H45" s="137">
        <v>180079</v>
      </c>
      <c r="I45" s="133">
        <v>0.22</v>
      </c>
      <c r="J45" s="137">
        <v>36434</v>
      </c>
      <c r="K45" s="118">
        <f>J45/J45</f>
        <v>1</v>
      </c>
      <c r="L45" s="137">
        <v>802698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7" t="s">
        <v>66</v>
      </c>
      <c r="B51" s="147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8" t="s">
        <v>36</v>
      </c>
      <c r="B52" s="148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0.20599999999999999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0.38900000000000001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0.34499999999999997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5.8999999999999997E-2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1.2999999999999999E-2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4.0000000000000001E-3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3.1E-2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2021-07-12T20:10:45Z</dcterms:modified>
</cp:coreProperties>
</file>