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0\Differences\"/>
    </mc:Choice>
  </mc:AlternateContent>
  <xr:revisionPtr revIDLastSave="0" documentId="13_ncr:1_{08B83538-8296-4A1E-8531-D11F941A95E0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31" i="2"/>
  <c r="D30" i="2"/>
  <c r="D32" i="2" s="1"/>
  <c r="D28" i="2"/>
  <c r="C28" i="2"/>
  <c r="B28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C32" i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2" i="1"/>
  <c r="D14" i="1" s="1"/>
  <c r="C9" i="1"/>
  <c r="B9" i="1"/>
  <c r="D8" i="1"/>
  <c r="D7" i="1"/>
  <c r="D9" i="1" s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7" i="5"/>
  <c r="B19" i="3"/>
  <c r="B19" i="4" s="1"/>
  <c r="B30" i="5"/>
  <c r="B28" i="3"/>
  <c r="B28" i="4" s="1"/>
  <c r="B28" i="5"/>
  <c r="C17" i="5"/>
  <c r="B19" i="5"/>
  <c r="C12" i="5"/>
  <c r="B13" i="5"/>
  <c r="C9" i="3"/>
  <c r="C9" i="4" s="1"/>
  <c r="C8" i="5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C27" i="5"/>
  <c r="D8" i="3"/>
  <c r="D8" i="4" s="1"/>
  <c r="B14" i="5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B32" i="5"/>
  <c r="B31" i="5"/>
  <c r="C26" i="5"/>
  <c r="B12" i="5"/>
  <c r="B8" i="5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C22" i="5"/>
  <c r="D22" i="5"/>
  <c r="B22" i="5"/>
  <c r="D17" i="3"/>
  <c r="D17" i="4" s="1"/>
  <c r="B26" i="5"/>
  <c r="B27" i="5"/>
  <c r="C28" i="5"/>
  <c r="D26" i="3"/>
  <c r="D26" i="4" s="1"/>
  <c r="C32" i="5"/>
  <c r="C31" i="5"/>
  <c r="C30" i="5"/>
  <c r="B17" i="5"/>
  <c r="B18" i="5"/>
  <c r="B32" i="3"/>
  <c r="B32" i="4" s="1"/>
  <c r="C19" i="3"/>
  <c r="C19" i="4" s="1"/>
  <c r="C18" i="5"/>
  <c r="C19" i="5"/>
  <c r="C14" i="5"/>
  <c r="C13" i="5"/>
  <c r="C14" i="3"/>
  <c r="C14" i="4" s="1"/>
  <c r="B9" i="5"/>
  <c r="C9" i="5"/>
  <c r="C7" i="5"/>
  <c r="B9" i="3"/>
  <c r="B9" i="4" s="1"/>
  <c r="D30" i="5" l="1"/>
  <c r="D32" i="5"/>
  <c r="D32" i="3"/>
  <c r="D32" i="4" s="1"/>
  <c r="D31" i="5"/>
  <c r="D28" i="3"/>
  <c r="D28" i="4" s="1"/>
  <c r="D27" i="5"/>
  <c r="D28" i="5"/>
  <c r="D26" i="5"/>
  <c r="D18" i="5"/>
  <c r="D19" i="5"/>
  <c r="D19" i="3"/>
  <c r="D19" i="4" s="1"/>
  <c r="D17" i="5"/>
  <c r="D14" i="3"/>
  <c r="D14" i="4" s="1"/>
  <c r="D14" i="5"/>
  <c r="D13" i="5"/>
  <c r="D12" i="5"/>
  <c r="D12" i="3"/>
  <c r="D12" i="4" s="1"/>
  <c r="D9" i="3"/>
  <c r="D9" i="4" s="1"/>
  <c r="D8" i="5"/>
  <c r="D7" i="5"/>
  <c r="D9" i="5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<sst xmlns="http://schemas.openxmlformats.org/spreadsheetml/2006/main" count="268" uniqueCount="70">
  <si>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</si>
  <si>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</si>
  <si>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</si>
  <si>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</si>
  <si>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</si>
  <si>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</si>
  <si>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</si>
  <si>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</si>
  <si>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</si>
  <si>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</si>
  <si>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</si>
  <si>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</si>
  <si>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</si>
  <si>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</si>
  <si>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</si>
  <si>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</si>
  <si>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</si>
  <si>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</si>
  <si>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</si>
  <si>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</si>
  <si>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</si>
  <si>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</si>
  <si>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</si>
  <si>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</si>
  <si>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</si>
  <si>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</si>
  <si>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</si>
  <si>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</si>
  <si>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</si>
  <si>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</si>
  <si>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</si>
  <si>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</si>
  <si>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</si>
  <si>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</si>
  <si>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</si>
  <si>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</si>
  <si>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</si>
  <si>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</si>
  <si>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</si>
  <si>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</si>
  <si>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</si>
  <si>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</si>
  <si>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</si>
  <si>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</si>
  <si>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</si>
  <si>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</si>
  <si>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</si>
  <si>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</si>
  <si>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</si>
  <si>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</si>
  <si>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</si>
  <si>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</si>
  <si>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</si>
  <si>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</si>
  <si>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</si>
  <si>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</si>
  <si>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</si>
  <si>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</si>
  <si>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</si>
  <si>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</si>
  <si>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</si>
  <si>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</si>
  <si>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</si>
  <si>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</si>
  <si>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</si>
  <si>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</si>
  <si>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(As of December 25, 2020) December 2020 REPORT</t>
  </si>
  <si>
    <t>Fuel Resource Mix as reported for the Period June 2019 to May 2020</t>
  </si>
  <si>
    <t>&lt;0.05%</t>
  </si>
  <si>
    <t>(As of January 29, 2021) January 2021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</si>
</sst>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L45" sqref="L45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69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4">
        <v>30766</v>
      </c>
      <c r="C7" s="134">
        <v>11905</v>
      </c>
      <c r="D7" s="134">
        <f>SUM(B7:C7)</f>
        <v>42671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5">
        <v>261084</v>
      </c>
      <c r="C8" s="135">
        <v>24546</v>
      </c>
      <c r="D8" s="135">
        <f>SUM(B8:C8)</f>
        <v>285630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6">
        <f>SUM(B7:B8)</f>
        <v>291850</v>
      </c>
      <c r="C9" s="136">
        <f>SUM(C7:C8)</f>
        <v>36451</v>
      </c>
      <c r="D9" s="136">
        <f>SUM(D7:D8)</f>
        <v>328301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4">
        <v>33946971</v>
      </c>
      <c r="C12" s="134">
        <v>318656212</v>
      </c>
      <c r="D12" s="134">
        <f>SUM(B12:C12)</f>
        <v>352603183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5">
        <v>299839402</v>
      </c>
      <c r="C13" s="135">
        <v>73824938</v>
      </c>
      <c r="D13" s="135">
        <f>SUM(B13:C13)</f>
        <v>373664340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6">
        <f>SUM(B12:B13)</f>
        <v>333786373</v>
      </c>
      <c r="C14" s="136">
        <f>SUM(C12:C13)</f>
        <v>392481150</v>
      </c>
      <c r="D14" s="136">
        <f>SUM(D12:D13)</f>
        <v>726267523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8">
        <v>86.498000000000005</v>
      </c>
      <c r="C17" s="138">
        <v>621.33000000000004</v>
      </c>
      <c r="D17" s="138">
        <f>SUM(B17:C17)</f>
        <v>707.82800000000009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9">
        <v>762.94500000000005</v>
      </c>
      <c r="C18" s="139">
        <v>178.86</v>
      </c>
      <c r="D18" s="139">
        <f>SUM(B18:C18)</f>
        <v>941.80500000000006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40">
        <f>SUM(B17:B18)</f>
        <v>849.4430000000001</v>
      </c>
      <c r="C19" s="140">
        <f>SUM(C17:C18)</f>
        <v>800.19</v>
      </c>
      <c r="D19" s="140">
        <f>SUM(D17:D18)</f>
        <v>1649.6330000000003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2"/>
      <c r="C20" s="142"/>
      <c r="D20" s="142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41">
        <v>32</v>
      </c>
      <c r="C22" s="141">
        <v>40</v>
      </c>
      <c r="D22" s="141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4">
        <v>33946971</v>
      </c>
      <c r="C26" s="134">
        <v>318656212</v>
      </c>
      <c r="D26" s="134">
        <v>352603183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5">
        <v>299839402</v>
      </c>
      <c r="C27" s="135">
        <v>73824938</v>
      </c>
      <c r="D27" s="135">
        <v>373664340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6">
        <f>SUM(B26:B27)</f>
        <v>333786373</v>
      </c>
      <c r="C28" s="136">
        <f>SUM(C26:C27)</f>
        <v>392481150</v>
      </c>
      <c r="D28" s="136">
        <f>SUM(D26:D27)</f>
        <v>726267523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3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4">
        <v>327026299</v>
      </c>
      <c r="C30" s="134">
        <v>3759157962</v>
      </c>
      <c r="D30" s="134">
        <f>SUM(B30:C30)</f>
        <v>4086184261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5">
        <v>2833987298</v>
      </c>
      <c r="C31" s="135">
        <v>784449144</v>
      </c>
      <c r="D31" s="135">
        <f>SUM(B31:C31)</f>
        <v>3618436442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6">
        <f>SUM(B30:B31)</f>
        <v>3161013597</v>
      </c>
      <c r="C32" s="136">
        <f>SUM(C30:C31)</f>
        <v>4543607106</v>
      </c>
      <c r="D32" s="136">
        <f>SUM(D30:D31)</f>
        <v>7704620703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2">
        <v>9618</v>
      </c>
      <c r="C38" s="133">
        <v>0.28999999999999998</v>
      </c>
      <c r="D38" s="132">
        <v>36742</v>
      </c>
      <c r="E38" s="133">
        <v>0.3</v>
      </c>
      <c r="F38" s="132">
        <v>23366</v>
      </c>
      <c r="G38" s="144">
        <v>0.71</v>
      </c>
      <c r="H38" s="132">
        <v>86513</v>
      </c>
      <c r="I38" s="133">
        <v>0.7</v>
      </c>
      <c r="J38" s="132">
        <v>32984</v>
      </c>
      <c r="K38" s="118">
        <f>J38/J45</f>
        <v>0.90832484234296262</v>
      </c>
      <c r="L38" s="132">
        <v>123255</v>
      </c>
      <c r="M38" s="119">
        <f>L38/L45</f>
        <v>0.1540414076501421</v>
      </c>
      <c r="N38" s="5"/>
      <c r="O38" s="64"/>
    </row>
    <row r="39" spans="1:15" ht="15.75" x14ac:dyDescent="0.2">
      <c r="A39" s="14" t="s">
        <v>47</v>
      </c>
      <c r="B39" s="132">
        <v>1269</v>
      </c>
      <c r="C39" s="133">
        <v>0.54</v>
      </c>
      <c r="D39" s="132">
        <v>65400</v>
      </c>
      <c r="E39" s="133">
        <v>0.56999999999999995</v>
      </c>
      <c r="F39" s="132">
        <v>1077</v>
      </c>
      <c r="G39" s="133">
        <v>0.46</v>
      </c>
      <c r="H39" s="132">
        <v>48533</v>
      </c>
      <c r="I39" s="133">
        <v>0.43</v>
      </c>
      <c r="J39" s="132">
        <v>2346</v>
      </c>
      <c r="K39" s="118">
        <f>J39/J45</f>
        <v>6.4604962410156147E-2</v>
      </c>
      <c r="L39" s="132">
        <v>113933</v>
      </c>
      <c r="M39" s="119">
        <f>L39/L45</f>
        <v>0.14239097560183067</v>
      </c>
      <c r="N39" s="5"/>
      <c r="O39" s="64"/>
    </row>
    <row r="40" spans="1:15" ht="15.75" x14ac:dyDescent="0.2">
      <c r="A40" s="14" t="s">
        <v>48</v>
      </c>
      <c r="B40" s="132">
        <v>319</v>
      </c>
      <c r="C40" s="133">
        <v>0.71</v>
      </c>
      <c r="D40" s="132">
        <v>44711</v>
      </c>
      <c r="E40" s="133">
        <v>0.72</v>
      </c>
      <c r="F40" s="132">
        <v>133</v>
      </c>
      <c r="G40" s="133">
        <v>0.28999999999999998</v>
      </c>
      <c r="H40" s="132">
        <v>17738</v>
      </c>
      <c r="I40" s="133">
        <v>0.28000000000000003</v>
      </c>
      <c r="J40" s="132">
        <v>452</v>
      </c>
      <c r="K40" s="118">
        <f>J40/J45</f>
        <v>1.2447332911078676E-2</v>
      </c>
      <c r="L40" s="132">
        <v>62449</v>
      </c>
      <c r="M40" s="119">
        <f>L40/L45</f>
        <v>7.8047396587105786E-2</v>
      </c>
      <c r="N40" s="5"/>
      <c r="O40" s="64"/>
    </row>
    <row r="41" spans="1:15" ht="15.75" x14ac:dyDescent="0.2">
      <c r="A41" s="14" t="s">
        <v>49</v>
      </c>
      <c r="B41" s="132">
        <v>141</v>
      </c>
      <c r="C41" s="133">
        <v>0.83</v>
      </c>
      <c r="D41" s="132">
        <v>34858</v>
      </c>
      <c r="E41" s="133">
        <v>0.83</v>
      </c>
      <c r="F41" s="132">
        <v>29</v>
      </c>
      <c r="G41" s="133">
        <v>0.17</v>
      </c>
      <c r="H41" s="132">
        <v>6957</v>
      </c>
      <c r="I41" s="133">
        <v>0.17</v>
      </c>
      <c r="J41" s="132">
        <v>170</v>
      </c>
      <c r="K41" s="118">
        <f>J41/J45</f>
        <v>4.6815190152287058E-3</v>
      </c>
      <c r="L41" s="132">
        <v>41815</v>
      </c>
      <c r="M41" s="119">
        <f>L41/L45</f>
        <v>5.2259473943375052E-2</v>
      </c>
      <c r="N41" s="5"/>
      <c r="O41" s="64"/>
    </row>
    <row r="42" spans="1:15" ht="15.75" x14ac:dyDescent="0.2">
      <c r="A42" s="14" t="s">
        <v>50</v>
      </c>
      <c r="B42" s="132">
        <v>94</v>
      </c>
      <c r="C42" s="133">
        <v>0.95</v>
      </c>
      <c r="D42" s="132">
        <v>32923</v>
      </c>
      <c r="E42" s="133">
        <v>0.95</v>
      </c>
      <c r="F42" s="132">
        <v>5</v>
      </c>
      <c r="G42" s="133">
        <v>0.05</v>
      </c>
      <c r="H42" s="132">
        <v>1791</v>
      </c>
      <c r="I42" s="133">
        <v>0.05</v>
      </c>
      <c r="J42" s="132">
        <v>99</v>
      </c>
      <c r="K42" s="118">
        <f>J42/J45</f>
        <v>2.726296367692011E-3</v>
      </c>
      <c r="L42" s="132">
        <v>34714</v>
      </c>
      <c r="M42" s="119">
        <f>L42/L45</f>
        <v>4.3384799198142331E-2</v>
      </c>
      <c r="N42" s="5"/>
      <c r="O42" s="64"/>
    </row>
    <row r="43" spans="1:15" ht="15.75" x14ac:dyDescent="0.2">
      <c r="A43" s="14" t="s">
        <v>51</v>
      </c>
      <c r="B43" s="132">
        <v>53</v>
      </c>
      <c r="C43" s="133">
        <v>0.93</v>
      </c>
      <c r="D43" s="132">
        <v>23507</v>
      </c>
      <c r="E43" s="133">
        <v>0.93</v>
      </c>
      <c r="F43" s="132">
        <v>4</v>
      </c>
      <c r="G43" s="133">
        <v>7.0000000000000007E-2</v>
      </c>
      <c r="H43" s="132">
        <v>1845</v>
      </c>
      <c r="I43" s="133">
        <v>7.0000000000000007E-2</v>
      </c>
      <c r="J43" s="132">
        <v>57</v>
      </c>
      <c r="K43" s="118">
        <f>J43/J45</f>
        <v>1.5696857874590367E-3</v>
      </c>
      <c r="L43" s="132">
        <v>25352</v>
      </c>
      <c r="M43" s="119">
        <f>L43/L45</f>
        <v>3.168437602325587E-2</v>
      </c>
      <c r="N43" s="5"/>
      <c r="O43" s="64"/>
    </row>
    <row r="44" spans="1:15" ht="15.75" x14ac:dyDescent="0.2">
      <c r="A44" s="14" t="s">
        <v>52</v>
      </c>
      <c r="B44" s="132">
        <v>187</v>
      </c>
      <c r="C44" s="133">
        <v>0.91</v>
      </c>
      <c r="D44" s="132">
        <v>383187</v>
      </c>
      <c r="E44" s="133">
        <v>0.96</v>
      </c>
      <c r="F44" s="132">
        <v>18</v>
      </c>
      <c r="G44" s="133">
        <v>0.09</v>
      </c>
      <c r="H44" s="132">
        <v>15437</v>
      </c>
      <c r="I44" s="133">
        <v>0.04</v>
      </c>
      <c r="J44" s="132">
        <v>205</v>
      </c>
      <c r="K44" s="118">
        <f>J44/J45</f>
        <v>5.6453611654228514E-3</v>
      </c>
      <c r="L44" s="132">
        <v>398624</v>
      </c>
      <c r="M44" s="119">
        <f>L44/L45</f>
        <v>0.49819157099614819</v>
      </c>
      <c r="N44" s="5"/>
      <c r="O44" s="64"/>
    </row>
    <row r="45" spans="1:15" ht="15.75" x14ac:dyDescent="0.25">
      <c r="A45" s="14" t="s">
        <v>4</v>
      </c>
      <c r="B45" s="137">
        <v>11681</v>
      </c>
      <c r="C45" s="133">
        <v>0.32</v>
      </c>
      <c r="D45" s="137">
        <v>621328</v>
      </c>
      <c r="E45" s="133">
        <v>0.78</v>
      </c>
      <c r="F45" s="137">
        <v>24632</v>
      </c>
      <c r="G45" s="133">
        <v>0.68</v>
      </c>
      <c r="H45" s="137">
        <v>178814</v>
      </c>
      <c r="I45" s="133">
        <v>0.22</v>
      </c>
      <c r="J45" s="137">
        <v>36313</v>
      </c>
      <c r="K45" s="118">
        <f>J45/J45</f>
        <v>1</v>
      </c>
      <c r="L45" s="137">
        <v>800142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7" t="s">
        <v>67</v>
      </c>
      <c r="B51" s="14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8" t="s">
        <v>36</v>
      </c>
      <c r="B52" s="14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68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H31" sqref="H31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66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4">
        <v>31058</v>
      </c>
      <c r="C7" s="134">
        <v>11912</v>
      </c>
      <c r="D7" s="134">
        <f>SUM(B7:C7)</f>
        <v>42970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5">
        <v>260331</v>
      </c>
      <c r="C8" s="135">
        <v>24496</v>
      </c>
      <c r="D8" s="135">
        <f>SUM(B8:C8)</f>
        <v>284827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6">
        <f>SUM(B7:B8)</f>
        <v>291389</v>
      </c>
      <c r="C9" s="136">
        <f>SUM(C7:C8)</f>
        <v>36408</v>
      </c>
      <c r="D9" s="136">
        <f>SUM(D7:D8)</f>
        <v>327797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4">
        <v>26912372</v>
      </c>
      <c r="C12" s="134">
        <v>307203379</v>
      </c>
      <c r="D12" s="134">
        <f>SUM(B12:C12)</f>
        <v>334115751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5">
        <v>237709816</v>
      </c>
      <c r="C13" s="135">
        <v>64128024</v>
      </c>
      <c r="D13" s="135">
        <f>SUM(B13:C13)</f>
        <v>301837840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6">
        <f>SUM(B12:B13)</f>
        <v>264622188</v>
      </c>
      <c r="C14" s="136">
        <f>SUM(C12:C13)</f>
        <v>371331403</v>
      </c>
      <c r="D14" s="136">
        <f>SUM(D12:D13)</f>
        <v>635953591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8">
        <v>87.352999999999994</v>
      </c>
      <c r="C17" s="138">
        <v>619.17600000000004</v>
      </c>
      <c r="D17" s="138">
        <f>SUM(B17:C17)</f>
        <v>706.529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9">
        <v>760.76700000000005</v>
      </c>
      <c r="C18" s="139">
        <v>179.03800000000001</v>
      </c>
      <c r="D18" s="139">
        <f>SUM(B18:C18)</f>
        <v>939.80500000000006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40">
        <f>SUM(B17:B18)</f>
        <v>848.12</v>
      </c>
      <c r="C19" s="140">
        <f>SUM(C17:C18)</f>
        <v>798.21400000000006</v>
      </c>
      <c r="D19" s="140">
        <f>SUM(D17:D18)</f>
        <v>1646.3340000000001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2"/>
      <c r="C20" s="142"/>
      <c r="D20" s="142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41">
        <v>31</v>
      </c>
      <c r="C22" s="141">
        <v>40</v>
      </c>
      <c r="D22" s="141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4">
        <v>324141353</v>
      </c>
      <c r="C26" s="134">
        <v>3838986802</v>
      </c>
      <c r="D26" s="134">
        <f>SUM(B26:C26)</f>
        <v>4163128155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5">
        <v>2811969144</v>
      </c>
      <c r="C27" s="135">
        <v>793166926</v>
      </c>
      <c r="D27" s="135">
        <f>SUM(B27:C27)</f>
        <v>3605136070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6">
        <f>SUM(B26:B27)</f>
        <v>3136110497</v>
      </c>
      <c r="C28" s="136">
        <f>SUM(C26:C27)</f>
        <v>4632153728</v>
      </c>
      <c r="D28" s="136">
        <f>SUM(D26:D27)</f>
        <v>7768264225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3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4">
        <v>324141353</v>
      </c>
      <c r="C30" s="134">
        <v>3838986802</v>
      </c>
      <c r="D30" s="134">
        <f>SUM(B30:C30)</f>
        <v>4163128155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5">
        <v>2811969144</v>
      </c>
      <c r="C31" s="135">
        <v>793166926</v>
      </c>
      <c r="D31" s="135">
        <f>SUM(B31:C31)</f>
        <v>3605136070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6">
        <f>SUM(B30:B31)</f>
        <v>3136110497</v>
      </c>
      <c r="C32" s="136">
        <f>SUM(C30:C31)</f>
        <v>4632153728</v>
      </c>
      <c r="D32" s="136">
        <f>SUM(D30:D31)</f>
        <v>7768264225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2">
        <v>9626</v>
      </c>
      <c r="C38" s="133">
        <v>0.28999999999999998</v>
      </c>
      <c r="D38" s="132">
        <v>36776</v>
      </c>
      <c r="E38" s="133">
        <v>0.3</v>
      </c>
      <c r="F38" s="132">
        <v>23303</v>
      </c>
      <c r="G38" s="144">
        <v>0.71</v>
      </c>
      <c r="H38" s="132">
        <v>85828</v>
      </c>
      <c r="I38" s="133">
        <v>0.7</v>
      </c>
      <c r="J38" s="132">
        <v>32929</v>
      </c>
      <c r="K38" s="130">
        <f>J38/J45</f>
        <v>0.90813568670711531</v>
      </c>
      <c r="L38" s="132">
        <v>122604</v>
      </c>
      <c r="M38" s="131">
        <f>L38/L45</f>
        <v>0.15360656703029058</v>
      </c>
      <c r="N38" s="3"/>
      <c r="O38" s="2"/>
    </row>
    <row r="39" spans="1:15" ht="15.75" x14ac:dyDescent="0.2">
      <c r="A39" s="14" t="s">
        <v>47</v>
      </c>
      <c r="B39" s="132">
        <v>1278</v>
      </c>
      <c r="C39" s="133">
        <v>0.54</v>
      </c>
      <c r="D39" s="132">
        <v>65852</v>
      </c>
      <c r="E39" s="133">
        <v>0.57999999999999996</v>
      </c>
      <c r="F39" s="132">
        <v>1071</v>
      </c>
      <c r="G39" s="133">
        <v>0.46</v>
      </c>
      <c r="H39" s="132">
        <v>48219</v>
      </c>
      <c r="I39" s="133">
        <v>0.42</v>
      </c>
      <c r="J39" s="132">
        <v>2349</v>
      </c>
      <c r="K39" s="130">
        <f>J39/J45</f>
        <v>6.478212906784335E-2</v>
      </c>
      <c r="L39" s="132">
        <v>114071</v>
      </c>
      <c r="M39" s="131">
        <f>L39/L45</f>
        <v>0.14291584864859447</v>
      </c>
      <c r="N39" s="3"/>
      <c r="O39" s="2"/>
    </row>
    <row r="40" spans="1:15" ht="15.75" x14ac:dyDescent="0.2">
      <c r="A40" s="14" t="s">
        <v>48</v>
      </c>
      <c r="B40" s="132">
        <v>320</v>
      </c>
      <c r="C40" s="133">
        <v>0.71</v>
      </c>
      <c r="D40" s="132">
        <v>44879</v>
      </c>
      <c r="E40" s="133">
        <v>0.72</v>
      </c>
      <c r="F40" s="132">
        <v>132</v>
      </c>
      <c r="G40" s="133">
        <v>0.28999999999999998</v>
      </c>
      <c r="H40" s="132">
        <v>17571</v>
      </c>
      <c r="I40" s="133">
        <v>0.28000000000000003</v>
      </c>
      <c r="J40" s="132">
        <v>452</v>
      </c>
      <c r="K40" s="130">
        <f>J40/J45</f>
        <v>1.2465526751241037E-2</v>
      </c>
      <c r="L40" s="132">
        <v>62450</v>
      </c>
      <c r="M40" s="131">
        <f>L40/L45</f>
        <v>7.8241575405709821E-2</v>
      </c>
      <c r="N40" s="3"/>
      <c r="O40" s="2"/>
    </row>
    <row r="41" spans="1:15" ht="15.75" x14ac:dyDescent="0.2">
      <c r="A41" s="14" t="s">
        <v>49</v>
      </c>
      <c r="B41" s="132">
        <v>142</v>
      </c>
      <c r="C41" s="133">
        <v>0.84</v>
      </c>
      <c r="D41" s="132">
        <v>35114</v>
      </c>
      <c r="E41" s="133">
        <v>0.84</v>
      </c>
      <c r="F41" s="132">
        <v>28</v>
      </c>
      <c r="G41" s="133">
        <v>0.16</v>
      </c>
      <c r="H41" s="132">
        <v>6702</v>
      </c>
      <c r="I41" s="133">
        <v>0.16</v>
      </c>
      <c r="J41" s="132">
        <v>170</v>
      </c>
      <c r="K41" s="130">
        <f>J41/J45</f>
        <v>4.6883618312189741E-3</v>
      </c>
      <c r="L41" s="132">
        <v>41816</v>
      </c>
      <c r="M41" s="131">
        <f>L41/L45</f>
        <v>5.2389907400563041E-2</v>
      </c>
      <c r="N41" s="3"/>
      <c r="O41" s="2"/>
    </row>
    <row r="42" spans="1:15" ht="15.75" x14ac:dyDescent="0.2">
      <c r="A42" s="14" t="s">
        <v>50</v>
      </c>
      <c r="B42" s="132">
        <v>93</v>
      </c>
      <c r="C42" s="133">
        <v>0.94</v>
      </c>
      <c r="D42" s="132">
        <v>32619</v>
      </c>
      <c r="E42" s="133">
        <v>0.94</v>
      </c>
      <c r="F42" s="132">
        <v>6</v>
      </c>
      <c r="G42" s="133">
        <v>0.06</v>
      </c>
      <c r="H42" s="132">
        <v>2095</v>
      </c>
      <c r="I42" s="133">
        <v>0.06</v>
      </c>
      <c r="J42" s="132">
        <v>99</v>
      </c>
      <c r="K42" s="130">
        <f>J42/J45</f>
        <v>2.730281301709873E-3</v>
      </c>
      <c r="L42" s="132">
        <v>34714</v>
      </c>
      <c r="M42" s="131">
        <f>L42/L45</f>
        <v>4.3492042412070629E-2</v>
      </c>
      <c r="N42" s="3"/>
      <c r="O42" s="2"/>
    </row>
    <row r="43" spans="1:15" ht="15.75" x14ac:dyDescent="0.2">
      <c r="A43" s="14" t="s">
        <v>51</v>
      </c>
      <c r="B43" s="132">
        <v>52</v>
      </c>
      <c r="C43" s="133">
        <v>0.91</v>
      </c>
      <c r="D43" s="132">
        <v>23062</v>
      </c>
      <c r="E43" s="133">
        <v>0.91</v>
      </c>
      <c r="F43" s="132">
        <v>5</v>
      </c>
      <c r="G43" s="133">
        <v>0.09</v>
      </c>
      <c r="H43" s="132">
        <v>2290</v>
      </c>
      <c r="I43" s="133">
        <v>0.09</v>
      </c>
      <c r="J43" s="132">
        <v>57</v>
      </c>
      <c r="K43" s="130">
        <f>J43/J45</f>
        <v>1.5719801434087148E-3</v>
      </c>
      <c r="L43" s="132">
        <v>25352</v>
      </c>
      <c r="M43" s="131">
        <f>L43/L45</f>
        <v>3.1762696872466856E-2</v>
      </c>
      <c r="N43" s="3"/>
      <c r="O43" s="2"/>
    </row>
    <row r="44" spans="1:15" ht="15.75" x14ac:dyDescent="0.2">
      <c r="A44" s="14" t="s">
        <v>52</v>
      </c>
      <c r="B44" s="132">
        <v>185</v>
      </c>
      <c r="C44" s="133">
        <v>0.91</v>
      </c>
      <c r="D44" s="132">
        <v>380873</v>
      </c>
      <c r="E44" s="133">
        <v>0.96</v>
      </c>
      <c r="F44" s="132">
        <v>19</v>
      </c>
      <c r="G44" s="133">
        <v>0.09</v>
      </c>
      <c r="H44" s="132">
        <v>16289</v>
      </c>
      <c r="I44" s="133">
        <v>0.04</v>
      </c>
      <c r="J44" s="132">
        <v>204</v>
      </c>
      <c r="K44" s="130">
        <f>J44/J45</f>
        <v>5.6260341974627686E-3</v>
      </c>
      <c r="L44" s="132">
        <v>397162</v>
      </c>
      <c r="M44" s="131">
        <f>L44/L45</f>
        <v>0.49759136223030459</v>
      </c>
      <c r="N44" s="3"/>
      <c r="O44" s="2"/>
    </row>
    <row r="45" spans="1:15" ht="15.75" x14ac:dyDescent="0.25">
      <c r="A45" s="14" t="s">
        <v>4</v>
      </c>
      <c r="B45" s="137">
        <v>11696</v>
      </c>
      <c r="C45" s="133">
        <v>0.32</v>
      </c>
      <c r="D45" s="137">
        <v>619175</v>
      </c>
      <c r="E45" s="133">
        <v>0.78</v>
      </c>
      <c r="F45" s="137">
        <v>24564</v>
      </c>
      <c r="G45" s="133">
        <v>0.68</v>
      </c>
      <c r="H45" s="137">
        <v>178994</v>
      </c>
      <c r="I45" s="133">
        <v>0.22</v>
      </c>
      <c r="J45" s="137">
        <v>36260</v>
      </c>
      <c r="K45" s="130">
        <v>1</v>
      </c>
      <c r="L45" s="137">
        <v>798169</v>
      </c>
      <c r="M45" s="131"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7" t="s">
        <v>67</v>
      </c>
      <c r="B51" s="147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8" t="s">
        <v>36</v>
      </c>
      <c r="B52" s="148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0.20599999999999999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0.38900000000000001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0.34499999999999997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5.8999999999999997E-2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68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1.2999999999999999E-2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4.0000000000000001E-3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3.1E-2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9" t="s">
        <v>55</v>
      </c>
      <c r="B1" s="149"/>
      <c r="C1" s="149"/>
      <c r="D1" s="149"/>
    </row>
    <row r="2" spans="1:14" ht="15.75" x14ac:dyDescent="0.25">
      <c r="A2" s="149" t="s">
        <v>28</v>
      </c>
      <c r="B2" s="149"/>
      <c r="C2" s="149"/>
      <c r="D2" s="149"/>
    </row>
    <row r="3" spans="1:14" ht="5.25" customHeight="1" x14ac:dyDescent="0.2"/>
    <row r="4" spans="1:14" ht="18" customHeight="1" x14ac:dyDescent="0.25">
      <c r="A4" s="146" t="s">
        <v>69</v>
      </c>
      <c r="B4" s="146"/>
      <c r="C4" s="146"/>
      <c r="D4" s="146"/>
      <c r="E4" s="74"/>
      <c r="H4" s="75"/>
      <c r="I4" s="75"/>
    </row>
    <row r="5" spans="1:14" ht="9" customHeight="1" x14ac:dyDescent="0.25">
      <c r="A5" s="150"/>
      <c r="B5" s="150"/>
      <c r="C5" s="150"/>
      <c r="D5" s="150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-292</v>
      </c>
      <c r="C7" s="84">
        <f>'Current Month '!C7-'Previous Month '!C7</f>
        <v>-7</v>
      </c>
      <c r="D7" s="84">
        <f>'Current Month '!D7-'Previous Month '!D7</f>
        <v>-299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753</v>
      </c>
      <c r="C8" s="84">
        <f>'Current Month '!C8-'Previous Month '!C8</f>
        <v>50</v>
      </c>
      <c r="D8" s="84">
        <f>'Current Month '!D8-'Previous Month '!D8</f>
        <v>803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461</v>
      </c>
      <c r="C9" s="84">
        <f>'Current Month '!C9-'Previous Month '!C9</f>
        <v>43</v>
      </c>
      <c r="D9" s="84">
        <f>'Current Month '!D9-'Previous Month '!D9</f>
        <v>504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7034599</v>
      </c>
      <c r="C12" s="84">
        <f>'Current Month '!C12-'Previous Month '!C12</f>
        <v>11452833</v>
      </c>
      <c r="D12" s="84">
        <f>'Current Month '!D12-'Previous Month '!D12</f>
        <v>18487432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62129586</v>
      </c>
      <c r="C13" s="84">
        <f>'Current Month '!C13-'Previous Month '!C13</f>
        <v>9696914</v>
      </c>
      <c r="D13" s="84">
        <f>'Current Month '!D13-'Previous Month '!D13</f>
        <v>71826500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69164185</v>
      </c>
      <c r="C14" s="84">
        <f>'Current Month '!C14-'Previous Month '!C14</f>
        <v>21149747</v>
      </c>
      <c r="D14" s="84">
        <f>'Current Month '!D14-'Previous Month '!D14</f>
        <v>90313932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-0.85499999999998977</v>
      </c>
      <c r="C17" s="84">
        <f>'Current Month '!C17-'Previous Month '!C17</f>
        <v>2.1539999999999964</v>
      </c>
      <c r="D17" s="84">
        <f>'Current Month '!D17-'Previous Month '!D17</f>
        <v>1.2990000000000919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2.1779999999999973</v>
      </c>
      <c r="C18" s="84">
        <f>'Current Month '!C18-'Previous Month '!C18</f>
        <v>-0.17799999999999727</v>
      </c>
      <c r="D18" s="84">
        <f>'Current Month '!D18-'Previous Month '!D18</f>
        <v>2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1.3230000000000928</v>
      </c>
      <c r="C19" s="84">
        <f>'Current Month '!C19-'Previous Month '!C19</f>
        <v>1.9759999999999991</v>
      </c>
      <c r="D19" s="84">
        <f>'Current Month '!D19-'Previous Month '!D19</f>
        <v>3.2990000000002055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1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-290194382</v>
      </c>
      <c r="C26" s="84">
        <f>'Current Month '!C26-'Previous Month '!C26</f>
        <v>-3520330590</v>
      </c>
      <c r="D26" s="84">
        <f>'Current Month '!D26-'Previous Month '!D26</f>
        <v>-3810524972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-2512129742</v>
      </c>
      <c r="C27" s="84">
        <f>'Current Month '!C27-'Previous Month '!C27</f>
        <v>-719341988</v>
      </c>
      <c r="D27" s="84">
        <f>'Current Month '!D27-'Previous Month '!D27</f>
        <v>-3231471730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-2802324124</v>
      </c>
      <c r="C28" s="84">
        <f>'Current Month '!C28-'Previous Month '!C28</f>
        <v>-4239672578</v>
      </c>
      <c r="D28" s="84">
        <f>'Current Month '!D28-'Previous Month '!D28</f>
        <v>-7041996702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2884946</v>
      </c>
      <c r="C30" s="84">
        <f>'Current Month '!C30-'Previous Month '!C30</f>
        <v>-79828840</v>
      </c>
      <c r="D30" s="84">
        <f>'Current Month '!D30-'Previous Month '!D30</f>
        <v>-76943894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22018154</v>
      </c>
      <c r="C31" s="84">
        <f>'Current Month '!C31-'Previous Month '!C31</f>
        <v>-8717782</v>
      </c>
      <c r="D31" s="84">
        <f>'Current Month '!D31-'Previous Month '!D31</f>
        <v>13300372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24903100</v>
      </c>
      <c r="C32" s="84">
        <f>'Current Month '!C32-'Previous Month '!C32</f>
        <v>-88546622</v>
      </c>
      <c r="D32" s="84">
        <f>'Current Month '!D32-'Previous Month '!D32</f>
        <v>-63643522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9" t="s">
        <v>55</v>
      </c>
      <c r="B1" s="149"/>
      <c r="C1" s="149"/>
      <c r="D1" s="149"/>
    </row>
    <row r="2" spans="1:14" ht="15.75" x14ac:dyDescent="0.25">
      <c r="A2" s="149" t="s">
        <v>28</v>
      </c>
      <c r="B2" s="149"/>
      <c r="C2" s="149"/>
      <c r="D2" s="149"/>
    </row>
    <row r="3" spans="1:14" ht="5.25" customHeight="1" x14ac:dyDescent="0.2"/>
    <row r="4" spans="1:14" ht="18" customHeight="1" x14ac:dyDescent="0.25">
      <c r="A4" s="146" t="s">
        <v>69</v>
      </c>
      <c r="B4" s="146"/>
      <c r="C4" s="146"/>
      <c r="D4" s="146"/>
      <c r="E4" s="74"/>
      <c r="H4" s="75"/>
      <c r="I4" s="75"/>
    </row>
    <row r="5" spans="1:14" ht="9" customHeight="1" x14ac:dyDescent="0.25">
      <c r="A5" s="150"/>
      <c r="B5" s="150"/>
      <c r="C5" s="150"/>
      <c r="D5" s="150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-9.4017644407238064E-3</v>
      </c>
      <c r="C7" s="108">
        <f>Difference!C7/'Previous Month '!C7</f>
        <v>-5.8764271323035594E-4</v>
      </c>
      <c r="D7" s="108">
        <f>Difference!D7/'Previous Month '!D7</f>
        <v>-6.9583430300209446E-3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2.8924715074270832E-3</v>
      </c>
      <c r="C8" s="108">
        <f>Difference!C8/'Previous Month '!C8</f>
        <v>2.0411495754408884E-3</v>
      </c>
      <c r="D8" s="108">
        <f>Difference!D8/'Previous Month '!D8</f>
        <v>2.8192551970143281E-3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1.5820775664146553E-3</v>
      </c>
      <c r="C9" s="108">
        <f>Difference!C9/'Previous Month '!C9</f>
        <v>1.1810591078883761E-3</v>
      </c>
      <c r="D9" s="108">
        <f>Difference!D9/'Previous Month '!D9</f>
        <v>1.5375369512228604E-3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0.26138903698269333</v>
      </c>
      <c r="C12" s="108">
        <f>Difference!C12/'Previous Month '!C12</f>
        <v>3.7280947355725534E-2</v>
      </c>
      <c r="D12" s="108">
        <f>Difference!D12/'Previous Month '!D12</f>
        <v>5.5332416818625232E-2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0.26136735556599816</v>
      </c>
      <c r="C13" s="108">
        <f>Difference!C13/'Previous Month '!C13</f>
        <v>0.15121180094368727</v>
      </c>
      <c r="D13" s="108">
        <f>Difference!D13/'Previous Month '!D13</f>
        <v>0.23796386828106111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0.26136956059028582</v>
      </c>
      <c r="C14" s="108">
        <f>Difference!C14/'Previous Month '!C14</f>
        <v>5.6956526782088505E-2</v>
      </c>
      <c r="D14" s="108">
        <f>Difference!D14/'Previous Month '!D14</f>
        <v>0.14201340047154479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-9.7878721967189428E-3</v>
      </c>
      <c r="C17" s="108">
        <f>Difference!C17/'Previous Month '!C17</f>
        <v>3.4788170084111727E-3</v>
      </c>
      <c r="D17" s="108">
        <f>Difference!D17/'Previous Month '!D17</f>
        <v>1.8385657205862631E-3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2.8629002046618702E-3</v>
      </c>
      <c r="C18" s="108">
        <f>Difference!C18/'Previous Month '!C18</f>
        <v>-9.9420234810485637E-4</v>
      </c>
      <c r="D18" s="108">
        <f>Difference!D18/'Previous Month '!D18</f>
        <v>2.1281010422374851E-3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1.559920765929459E-3</v>
      </c>
      <c r="C19" s="108">
        <f>Difference!C19/'Previous Month '!C19</f>
        <v>2.4755266131638869E-3</v>
      </c>
      <c r="D19" s="108">
        <f>Difference!D19/'Previous Month '!D19</f>
        <v>2.0038461211395776E-3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3.2258064516129031E-2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-0.89527108872159245</v>
      </c>
      <c r="C26" s="108">
        <f>Difference!C26/'Previous Month '!C26</f>
        <v>-0.91699471020999879</v>
      </c>
      <c r="D26" s="108">
        <f>Difference!D26/'Previous Month '!D26</f>
        <v>-0.91530330802415572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-0.8933703086181517</v>
      </c>
      <c r="C27" s="108">
        <f>Difference!C27/'Previous Month '!C27</f>
        <v>-0.90692383207113203</v>
      </c>
      <c r="D27" s="108">
        <f>Difference!D27/'Previous Month '!D27</f>
        <v>-0.89635222284411586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-0.89356676899002774</v>
      </c>
      <c r="C28" s="108">
        <f>Difference!C28/'Previous Month '!C28</f>
        <v>-0.91527026669525935</v>
      </c>
      <c r="D28" s="108">
        <f>Difference!D28/'Previous Month '!D28</f>
        <v>-0.90650839081107593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8.900271357848006E-3</v>
      </c>
      <c r="C30" s="108">
        <f>Difference!C30/'Previous Month '!C30</f>
        <v>-2.0794247054564372E-2</v>
      </c>
      <c r="D30" s="108">
        <f>Difference!D30/'Previous Month '!D30</f>
        <v>-1.8482230461147071E-2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7.8301549101208769E-3</v>
      </c>
      <c r="C31" s="108">
        <f>Difference!C31/'Previous Month '!C31</f>
        <v>-1.0991106303391174E-2</v>
      </c>
      <c r="D31" s="108">
        <f>Difference!D31/'Previous Month '!D31</f>
        <v>3.6892843270684094E-3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7.9407597480453188E-3</v>
      </c>
      <c r="C32" s="108">
        <f>Difference!C32/'Previous Month '!C32</f>
        <v>-1.9115648400173303E-2</v>
      </c>
      <c r="D32" s="108">
        <f>Difference!D32/'Previous Month '!D32</f>
        <v>-8.1927596895045116E-3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69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0.10541716635257838</v>
      </c>
      <c r="C7" s="110">
        <f>'Current Month '!C7/'Current Month '!C9</f>
        <v>0.32660283668486462</v>
      </c>
      <c r="D7" s="110">
        <f>'Current Month '!D7/'Current Month '!D9</f>
        <v>0.12997523614000567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0.89458283364742164</v>
      </c>
      <c r="C8" s="110">
        <f>'Current Month '!C8/'Current Month '!C9</f>
        <v>0.67339716331513544</v>
      </c>
      <c r="D8" s="110">
        <f>'Current Month '!D8/'Current Month '!D9</f>
        <v>0.87002476385999439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0.10170268694582088</v>
      </c>
      <c r="C12" s="110">
        <f>'Current Month '!C12/'Current Month '!C14</f>
        <v>0.81190195248867369</v>
      </c>
      <c r="D12" s="110">
        <f>'Current Month '!D12/'Current Month '!D14</f>
        <v>0.48550041387435139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0.89829731305417915</v>
      </c>
      <c r="C13" s="112">
        <f>'Current Month '!C13/'Current Month '!C14</f>
        <v>0.18809804751132633</v>
      </c>
      <c r="D13" s="112">
        <f>'Current Month '!D13/'Current Month '!D14</f>
        <v>0.51449958612564861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0.10182908093892115</v>
      </c>
      <c r="C17" s="110">
        <f>'Current Month '!C17/'Current Month '!C19</f>
        <v>0.77647808645446703</v>
      </c>
      <c r="D17" s="110">
        <f>'Current Month '!D17/'Current Month '!D19</f>
        <v>0.42908210492879323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0.89817091906107882</v>
      </c>
      <c r="C18" s="112">
        <f>'Current Month '!C18/'Current Month '!C19</f>
        <v>0.22352191354553294</v>
      </c>
      <c r="D18" s="112">
        <f>'Current Month '!D18/'Current Month '!D19</f>
        <v>0.57091789507120672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31</v>
      </c>
      <c r="C22" s="113">
        <f>'Previous Month '!C22</f>
        <v>40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0.10170268694582088</v>
      </c>
      <c r="C26" s="110">
        <f>'Current Month '!C26/'Current Month '!C28</f>
        <v>0.81190195248867369</v>
      </c>
      <c r="D26" s="110">
        <f>'Current Month '!D26/'Current Month '!D28</f>
        <v>0.48550041387435139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0.89829731305417915</v>
      </c>
      <c r="C27" s="112">
        <f>'Current Month '!C27/'Current Month '!C28</f>
        <v>0.18809804751132633</v>
      </c>
      <c r="D27" s="112">
        <f>'Current Month '!D27/'Current Month '!D28</f>
        <v>0.51449958612564861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0.10345615068229015</v>
      </c>
      <c r="C30" s="110">
        <f>'Current Month '!C30/'Current Month '!C32</f>
        <v>0.82735101744072326</v>
      </c>
      <c r="D30" s="110">
        <f>'Current Month '!D30/'Current Month '!D32</f>
        <v>0.53035501921709594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0.89654384931770981</v>
      </c>
      <c r="C31" s="110">
        <f>'Current Month '!C31/'Current Month '!C32</f>
        <v>0.17264898255927677</v>
      </c>
      <c r="D31" s="110">
        <f>'Current Month '!D31/'Current Month '!D32</f>
        <v>0.46964498078290406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2">
        <v>9715</v>
      </c>
      <c r="C38" s="133">
        <v>0.28999999999999998</v>
      </c>
      <c r="D38" s="132">
        <v>37125</v>
      </c>
      <c r="E38" s="133">
        <v>0.28999999999999998</v>
      </c>
      <c r="F38" s="132">
        <v>23693</v>
      </c>
      <c r="G38" s="144">
        <v>0.71</v>
      </c>
      <c r="H38" s="132">
        <v>88905</v>
      </c>
      <c r="I38" s="133">
        <v>0.71</v>
      </c>
      <c r="J38" s="132">
        <v>33408</v>
      </c>
      <c r="K38" s="118">
        <f>J38/J45</f>
        <v>0.90891283055827621</v>
      </c>
      <c r="L38" s="132">
        <v>126030</v>
      </c>
      <c r="M38" s="119">
        <f>L38/L45</f>
        <v>0.15669760085939366</v>
      </c>
      <c r="N38" s="5"/>
      <c r="O38" s="64"/>
    </row>
    <row r="39" spans="1:15" ht="15.75" x14ac:dyDescent="0.2">
      <c r="A39" s="14" t="s">
        <v>47</v>
      </c>
      <c r="B39" s="132">
        <v>1298</v>
      </c>
      <c r="C39" s="133">
        <v>0.55000000000000004</v>
      </c>
      <c r="D39" s="132">
        <v>67074</v>
      </c>
      <c r="E39" s="133">
        <v>0.59</v>
      </c>
      <c r="F39" s="132">
        <v>1063</v>
      </c>
      <c r="G39" s="133">
        <v>0.45</v>
      </c>
      <c r="H39" s="132">
        <v>47564</v>
      </c>
      <c r="I39" s="133">
        <v>0.41</v>
      </c>
      <c r="J39" s="132">
        <v>2361</v>
      </c>
      <c r="K39" s="118">
        <f>J39/J45</f>
        <v>6.4234410708455758E-2</v>
      </c>
      <c r="L39" s="132">
        <v>114638</v>
      </c>
      <c r="M39" s="119">
        <f>L39/L45</f>
        <v>0.1425335203310257</v>
      </c>
      <c r="N39" s="5"/>
      <c r="O39" s="64"/>
    </row>
    <row r="40" spans="1:15" ht="15.75" x14ac:dyDescent="0.2">
      <c r="A40" s="14" t="s">
        <v>48</v>
      </c>
      <c r="B40" s="132">
        <v>322</v>
      </c>
      <c r="C40" s="133">
        <v>0.71</v>
      </c>
      <c r="D40" s="132">
        <v>45235</v>
      </c>
      <c r="E40" s="133">
        <v>0.72</v>
      </c>
      <c r="F40" s="132">
        <v>133</v>
      </c>
      <c r="G40" s="133">
        <v>0.28999999999999998</v>
      </c>
      <c r="H40" s="132">
        <v>17544</v>
      </c>
      <c r="I40" s="133">
        <v>0.28000000000000003</v>
      </c>
      <c r="J40" s="132">
        <v>455</v>
      </c>
      <c r="K40" s="118">
        <f>J40/J45</f>
        <v>1.2378931330939166E-2</v>
      </c>
      <c r="L40" s="132">
        <v>62779</v>
      </c>
      <c r="M40" s="119">
        <f>L40/L45</f>
        <v>7.8055373199649877E-2</v>
      </c>
      <c r="N40" s="5"/>
      <c r="O40" s="64"/>
    </row>
    <row r="41" spans="1:15" ht="15.75" x14ac:dyDescent="0.2">
      <c r="A41" s="14" t="s">
        <v>49</v>
      </c>
      <c r="B41" s="132">
        <v>141</v>
      </c>
      <c r="C41" s="133">
        <v>0.83</v>
      </c>
      <c r="D41" s="132">
        <v>34909</v>
      </c>
      <c r="E41" s="133">
        <v>0.83</v>
      </c>
      <c r="F41" s="132">
        <v>29</v>
      </c>
      <c r="G41" s="133">
        <v>0.17</v>
      </c>
      <c r="H41" s="132">
        <v>6907</v>
      </c>
      <c r="I41" s="133">
        <v>0.17</v>
      </c>
      <c r="J41" s="132">
        <v>170</v>
      </c>
      <c r="K41" s="118">
        <f>J41/J45</f>
        <v>4.6250952225486992E-3</v>
      </c>
      <c r="L41" s="132">
        <v>41816</v>
      </c>
      <c r="M41" s="119">
        <f>L41/L45</f>
        <v>5.1991326490013527E-2</v>
      </c>
      <c r="N41" s="5"/>
      <c r="O41" s="64"/>
    </row>
    <row r="42" spans="1:15" ht="15.75" x14ac:dyDescent="0.2">
      <c r="A42" s="14" t="s">
        <v>50</v>
      </c>
      <c r="B42" s="132">
        <v>92</v>
      </c>
      <c r="C42" s="133">
        <v>0.92</v>
      </c>
      <c r="D42" s="132">
        <v>32307</v>
      </c>
      <c r="E42" s="133">
        <v>0.92</v>
      </c>
      <c r="F42" s="132">
        <v>8</v>
      </c>
      <c r="G42" s="133">
        <v>0.08</v>
      </c>
      <c r="H42" s="132">
        <v>2743</v>
      </c>
      <c r="I42" s="133">
        <v>0.08</v>
      </c>
      <c r="J42" s="132">
        <v>100</v>
      </c>
      <c r="K42" s="118">
        <f>J42/J45</f>
        <v>2.7206442485580586E-3</v>
      </c>
      <c r="L42" s="132">
        <v>35050</v>
      </c>
      <c r="M42" s="119">
        <f>L42/L45</f>
        <v>4.357891700485398E-2</v>
      </c>
      <c r="N42" s="5"/>
      <c r="O42" s="64"/>
    </row>
    <row r="43" spans="1:15" ht="15.75" x14ac:dyDescent="0.2">
      <c r="A43" s="14" t="s">
        <v>51</v>
      </c>
      <c r="B43" s="132">
        <v>53</v>
      </c>
      <c r="C43" s="133">
        <v>0.93</v>
      </c>
      <c r="D43" s="132">
        <v>23524</v>
      </c>
      <c r="E43" s="133">
        <v>0.93</v>
      </c>
      <c r="F43" s="132">
        <v>4</v>
      </c>
      <c r="G43" s="133">
        <v>7.0000000000000007E-2</v>
      </c>
      <c r="H43" s="132">
        <v>1827</v>
      </c>
      <c r="I43" s="133">
        <v>7.0000000000000007E-2</v>
      </c>
      <c r="J43" s="132">
        <v>57</v>
      </c>
      <c r="K43" s="118">
        <f>J43/J45</f>
        <v>1.5507672216780934E-3</v>
      </c>
      <c r="L43" s="132">
        <v>25351</v>
      </c>
      <c r="M43" s="119">
        <f>L43/L45</f>
        <v>3.1519803851356727E-2</v>
      </c>
      <c r="N43" s="5"/>
      <c r="O43" s="64"/>
    </row>
    <row r="44" spans="1:15" ht="15.75" x14ac:dyDescent="0.2">
      <c r="A44" s="14" t="s">
        <v>52</v>
      </c>
      <c r="B44" s="132">
        <v>187</v>
      </c>
      <c r="C44" s="133">
        <v>0.91</v>
      </c>
      <c r="D44" s="132">
        <v>385087</v>
      </c>
      <c r="E44" s="133">
        <v>0.97</v>
      </c>
      <c r="F44" s="132">
        <v>18</v>
      </c>
      <c r="G44" s="133">
        <v>0.09</v>
      </c>
      <c r="H44" s="132">
        <v>13537</v>
      </c>
      <c r="I44" s="133">
        <v>0.03</v>
      </c>
      <c r="J44" s="132">
        <v>205</v>
      </c>
      <c r="K44" s="118">
        <f>J44/J45</f>
        <v>5.5773207095440201E-3</v>
      </c>
      <c r="L44" s="132">
        <v>398624</v>
      </c>
      <c r="M44" s="119">
        <f>L44/L45</f>
        <v>0.49562345826370652</v>
      </c>
      <c r="N44" s="5"/>
      <c r="O44" s="64"/>
    </row>
    <row r="45" spans="1:15" ht="15.75" x14ac:dyDescent="0.25">
      <c r="A45" s="14" t="s">
        <v>4</v>
      </c>
      <c r="B45" s="137">
        <v>11808</v>
      </c>
      <c r="C45" s="133">
        <v>0.32</v>
      </c>
      <c r="D45" s="137">
        <v>625261</v>
      </c>
      <c r="E45" s="133">
        <v>0.78</v>
      </c>
      <c r="F45" s="137">
        <v>24948</v>
      </c>
      <c r="G45" s="133">
        <v>0.68</v>
      </c>
      <c r="H45" s="137">
        <v>179027</v>
      </c>
      <c r="I45" s="133">
        <v>0.22</v>
      </c>
      <c r="J45" s="137">
        <v>36756</v>
      </c>
      <c r="K45" s="118">
        <f>J45/J45</f>
        <v>1</v>
      </c>
      <c r="L45" s="137">
        <v>804288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7" t="s">
        <v>67</v>
      </c>
      <c r="B51" s="14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8" t="s">
        <v>36</v>
      </c>
      <c r="B52" s="14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68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2021-03-22T19:51:22Z</dcterms:modified>
</cp:coreProperties>
</file>