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0\Differences\"/>
    </mc:Choice>
  </mc:AlternateContent>
  <xr:revisionPtr revIDLastSave="0" documentId="13_ncr:1_{A85DAE34-F25F-4AF4-A9A5-58D4C1DE251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2" i="1"/>
  <c r="D14" i="1" s="1"/>
  <c r="D9" i="1"/>
  <c r="C9" i="1"/>
  <c r="B9" i="1"/>
  <c r="D8" i="1"/>
  <c r="D7" i="1"/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7" i="5"/>
  <c r="B19" i="3"/>
  <c r="B19" i="4" s="1"/>
  <c r="B30" i="5"/>
  <c r="B28" i="3"/>
  <c r="B28" i="4" s="1"/>
  <c r="B28" i="5"/>
  <c r="C17" i="5"/>
  <c r="B19" i="5"/>
  <c r="C12" i="5"/>
  <c r="B13" i="5"/>
  <c r="C9" i="3"/>
  <c r="C9" i="4" s="1"/>
  <c r="C8" i="5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C27" i="5"/>
  <c r="D8" i="3"/>
  <c r="D8" i="4" s="1"/>
  <c r="B14" i="5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B32" i="5"/>
  <c r="B31" i="5"/>
  <c r="C26" i="5"/>
  <c r="B12" i="5"/>
  <c r="B8" i="5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C22" i="5"/>
  <c r="D22" i="5"/>
  <c r="B22" i="5"/>
  <c r="D17" i="3"/>
  <c r="D17" i="4" s="1"/>
  <c r="B26" i="5"/>
  <c r="B27" i="5"/>
  <c r="C28" i="5"/>
  <c r="D26" i="3"/>
  <c r="D26" i="4" s="1"/>
  <c r="C32" i="5"/>
  <c r="C31" i="5"/>
  <c r="C30" i="5"/>
  <c r="B17" i="5"/>
  <c r="B18" i="5"/>
  <c r="B32" i="3"/>
  <c r="B32" i="4" s="1"/>
  <c r="C19" i="3"/>
  <c r="C19" i="4" s="1"/>
  <c r="C18" i="5"/>
  <c r="C19" i="5"/>
  <c r="C14" i="5"/>
  <c r="C13" i="5"/>
  <c r="C14" i="3"/>
  <c r="C14" i="4" s="1"/>
  <c r="B9" i="5"/>
  <c r="C9" i="5"/>
  <c r="C7" i="5"/>
  <c r="B9" i="3"/>
  <c r="B9" i="4" s="1"/>
  <c r="D30" i="5" l="1"/>
  <c r="D32" i="5"/>
  <c r="D32" i="3"/>
  <c r="D32" i="4" s="1"/>
  <c r="D31" i="5"/>
  <c r="D28" i="3"/>
  <c r="D28" i="4" s="1"/>
  <c r="D27" i="5"/>
  <c r="D28" i="5"/>
  <c r="D26" i="5"/>
  <c r="D18" i="5"/>
  <c r="D19" i="5"/>
  <c r="D19" i="3"/>
  <c r="D19" i="4" s="1"/>
  <c r="D17" i="5"/>
  <c r="D14" i="3"/>
  <c r="D14" i="4" s="1"/>
  <c r="D14" i="5"/>
  <c r="D13" i="5"/>
  <c r="D12" i="5"/>
  <c r="D12" i="3"/>
  <c r="D12" i="4" s="1"/>
  <c r="D9" i="3"/>
  <c r="D9" i="4" s="1"/>
  <c r="D8" i="5"/>
  <c r="D7" i="5"/>
  <c r="D9" i="5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<sst xmlns="http://schemas.openxmlformats.org/spreadsheetml/2006/main" count="268" uniqueCount="70">
  <si>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</si>
  <si>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</si>
  <si>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</si>
  <si>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</si>
  <si>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</si>
  <si>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</si>
  <si>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</si>
  <si>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</si>
  <si>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</si>
  <si>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</si>
  <si>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</si>
  <si>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</si>
  <si>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</si>
  <si>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</si>
  <si>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</si>
  <si>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</si>
  <si>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</si>
  <si>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</si>
  <si>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</si>
  <si>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</si>
  <si>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</si>
  <si>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</si>
  <si>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</si>
  <si>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</si>
  <si>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</si>
  <si>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</si>
  <si>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</si>
  <si>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</si>
  <si>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</si>
  <si>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</si>
  <si>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</si>
  <si>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</si>
  <si>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</si>
  <si>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</si>
  <si>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</si>
  <si>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</si>
  <si>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</si>
  <si>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</si>
  <si>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</si>
  <si>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</si>
  <si>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</si>
  <si>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</si>
  <si>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</si>
  <si>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</si>
  <si>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</si>
  <si>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</si>
  <si>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</si>
  <si>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</si>
  <si>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</si>
  <si>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</si>
  <si>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</si>
  <si>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</si>
  <si>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</si>
  <si>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</si>
  <si>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</si>
  <si>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</si>
  <si>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</si>
  <si>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</si>
  <si>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</si>
  <si>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</si>
  <si>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</si>
  <si>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</si>
  <si>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</si>
  <si>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</si>
  <si>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</si>
  <si>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</si>
  <si>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(As of November 27, 2020) November 2020 REPORT</t>
  </si>
  <si>
    <t>(As of December 25, 2020) December 2020 REPORT</t>
  </si>
  <si>
    <t>Fuel Resource Mix as reported for the Period June 2019 to May 2020</t>
  </si>
  <si>
    <t>&lt;0.05%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</si>
</sst>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F67" sqref="F67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67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4">
        <v>31058</v>
      </c>
      <c r="C7" s="134">
        <v>11912</v>
      </c>
      <c r="D7" s="134">
        <f>SUM(B7:C7)</f>
        <v>42970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5">
        <v>260331</v>
      </c>
      <c r="C8" s="135">
        <v>24496</v>
      </c>
      <c r="D8" s="135">
        <f>SUM(B8:C8)</f>
        <v>284827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6">
        <f>SUM(B7:B8)</f>
        <v>291389</v>
      </c>
      <c r="C9" s="136">
        <f>SUM(C7:C8)</f>
        <v>36408</v>
      </c>
      <c r="D9" s="136">
        <f>SUM(D7:D8)</f>
        <v>327797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4">
        <v>26912372</v>
      </c>
      <c r="C12" s="134">
        <v>307203379</v>
      </c>
      <c r="D12" s="134">
        <f>SUM(B12:C12)</f>
        <v>334115751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5">
        <v>237709816</v>
      </c>
      <c r="C13" s="135">
        <v>64128024</v>
      </c>
      <c r="D13" s="135">
        <f>SUM(B13:C13)</f>
        <v>301837840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6">
        <f>SUM(B12:B13)</f>
        <v>264622188</v>
      </c>
      <c r="C14" s="136">
        <f>SUM(C12:C13)</f>
        <v>371331403</v>
      </c>
      <c r="D14" s="136">
        <f>SUM(D12:D13)</f>
        <v>635953591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8">
        <v>87.352999999999994</v>
      </c>
      <c r="C17" s="138">
        <v>619.17600000000004</v>
      </c>
      <c r="D17" s="138">
        <f>SUM(B17:C17)</f>
        <v>706.529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9">
        <v>760.76700000000005</v>
      </c>
      <c r="C18" s="139">
        <v>179.03800000000001</v>
      </c>
      <c r="D18" s="139">
        <f>SUM(B18:C18)</f>
        <v>939.80500000000006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40">
        <f>SUM(B17:B18)</f>
        <v>848.12</v>
      </c>
      <c r="C19" s="140">
        <f>SUM(C17:C18)</f>
        <v>798.21400000000006</v>
      </c>
      <c r="D19" s="140">
        <f>SUM(D17:D18)</f>
        <v>1646.3340000000001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2"/>
      <c r="C20" s="142"/>
      <c r="D20" s="142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41">
        <v>31</v>
      </c>
      <c r="C22" s="141">
        <v>40</v>
      </c>
      <c r="D22" s="141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4">
        <v>324141353</v>
      </c>
      <c r="C26" s="134">
        <v>3838986802</v>
      </c>
      <c r="D26" s="134">
        <f>SUM(B26:C26)</f>
        <v>4163128155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5">
        <v>2811969144</v>
      </c>
      <c r="C27" s="135">
        <v>793166926</v>
      </c>
      <c r="D27" s="135">
        <f>SUM(B27:C27)</f>
        <v>3605136070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6">
        <f>SUM(B26:B27)</f>
        <v>3136110497</v>
      </c>
      <c r="C28" s="136">
        <f>SUM(C26:C27)</f>
        <v>4632153728</v>
      </c>
      <c r="D28" s="136">
        <f>SUM(D26:D27)</f>
        <v>7768264225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3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4">
        <v>324141353</v>
      </c>
      <c r="C30" s="134">
        <v>3838986802</v>
      </c>
      <c r="D30" s="134">
        <f>SUM(B30:C30)</f>
        <v>4163128155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5">
        <v>2811969144</v>
      </c>
      <c r="C31" s="135">
        <v>793166926</v>
      </c>
      <c r="D31" s="135">
        <f>SUM(B31:C31)</f>
        <v>3605136070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6">
        <f>SUM(B30:B31)</f>
        <v>3136110497</v>
      </c>
      <c r="C32" s="136">
        <f>SUM(C30:C31)</f>
        <v>4632153728</v>
      </c>
      <c r="D32" s="136">
        <f>SUM(D30:D31)</f>
        <v>7768264225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2">
        <v>9626</v>
      </c>
      <c r="C38" s="133">
        <v>0.28999999999999998</v>
      </c>
      <c r="D38" s="132">
        <v>36776</v>
      </c>
      <c r="E38" s="133">
        <v>0.3</v>
      </c>
      <c r="F38" s="132">
        <v>23303</v>
      </c>
      <c r="G38" s="144">
        <v>0.71</v>
      </c>
      <c r="H38" s="132">
        <v>85828</v>
      </c>
      <c r="I38" s="133">
        <v>0.7</v>
      </c>
      <c r="J38" s="132">
        <v>32929</v>
      </c>
      <c r="K38" s="118">
        <f>J38/J45</f>
        <v>0.90813568670711531</v>
      </c>
      <c r="L38" s="132">
        <v>122604</v>
      </c>
      <c r="M38" s="119">
        <f>L38/L45</f>
        <v>0.15360656703029058</v>
      </c>
      <c r="N38" s="5"/>
      <c r="O38" s="64"/>
    </row>
    <row r="39" spans="1:15" ht="15.75" x14ac:dyDescent="0.2">
      <c r="A39" s="14" t="s">
        <v>47</v>
      </c>
      <c r="B39" s="132">
        <v>1278</v>
      </c>
      <c r="C39" s="133">
        <v>0.54</v>
      </c>
      <c r="D39" s="132">
        <v>65852</v>
      </c>
      <c r="E39" s="133">
        <v>0.57999999999999996</v>
      </c>
      <c r="F39" s="132">
        <v>1071</v>
      </c>
      <c r="G39" s="133">
        <v>0.46</v>
      </c>
      <c r="H39" s="132">
        <v>48219</v>
      </c>
      <c r="I39" s="133">
        <v>0.42</v>
      </c>
      <c r="J39" s="132">
        <v>2349</v>
      </c>
      <c r="K39" s="118">
        <f>J39/J45</f>
        <v>6.478212906784335E-2</v>
      </c>
      <c r="L39" s="132">
        <v>114071</v>
      </c>
      <c r="M39" s="119">
        <f>L39/L45</f>
        <v>0.14291584864859447</v>
      </c>
      <c r="N39" s="5"/>
      <c r="O39" s="64"/>
    </row>
    <row r="40" spans="1:15" ht="15.75" x14ac:dyDescent="0.2">
      <c r="A40" s="14" t="s">
        <v>48</v>
      </c>
      <c r="B40" s="132">
        <v>320</v>
      </c>
      <c r="C40" s="133">
        <v>0.71</v>
      </c>
      <c r="D40" s="132">
        <v>44879</v>
      </c>
      <c r="E40" s="133">
        <v>0.72</v>
      </c>
      <c r="F40" s="132">
        <v>132</v>
      </c>
      <c r="G40" s="133">
        <v>0.28999999999999998</v>
      </c>
      <c r="H40" s="132">
        <v>17571</v>
      </c>
      <c r="I40" s="133">
        <v>0.28000000000000003</v>
      </c>
      <c r="J40" s="132">
        <v>452</v>
      </c>
      <c r="K40" s="118">
        <f>J40/J45</f>
        <v>1.2465526751241037E-2</v>
      </c>
      <c r="L40" s="132">
        <v>62450</v>
      </c>
      <c r="M40" s="119">
        <f>L40/L45</f>
        <v>7.8241575405709821E-2</v>
      </c>
      <c r="N40" s="5"/>
      <c r="O40" s="64"/>
    </row>
    <row r="41" spans="1:15" ht="15.75" x14ac:dyDescent="0.2">
      <c r="A41" s="14" t="s">
        <v>49</v>
      </c>
      <c r="B41" s="132">
        <v>142</v>
      </c>
      <c r="C41" s="133">
        <v>0.84</v>
      </c>
      <c r="D41" s="132">
        <v>35114</v>
      </c>
      <c r="E41" s="133">
        <v>0.84</v>
      </c>
      <c r="F41" s="132">
        <v>28</v>
      </c>
      <c r="G41" s="133">
        <v>0.16</v>
      </c>
      <c r="H41" s="132">
        <v>6702</v>
      </c>
      <c r="I41" s="133">
        <v>0.16</v>
      </c>
      <c r="J41" s="132">
        <v>170</v>
      </c>
      <c r="K41" s="118">
        <f>J41/J45</f>
        <v>4.6883618312189741E-3</v>
      </c>
      <c r="L41" s="132">
        <v>41816</v>
      </c>
      <c r="M41" s="119">
        <f>L41/L45</f>
        <v>5.2389907400563041E-2</v>
      </c>
      <c r="N41" s="5"/>
      <c r="O41" s="64"/>
    </row>
    <row r="42" spans="1:15" ht="15.75" x14ac:dyDescent="0.2">
      <c r="A42" s="14" t="s">
        <v>50</v>
      </c>
      <c r="B42" s="132">
        <v>93</v>
      </c>
      <c r="C42" s="133">
        <v>0.94</v>
      </c>
      <c r="D42" s="132">
        <v>32619</v>
      </c>
      <c r="E42" s="133">
        <v>0.94</v>
      </c>
      <c r="F42" s="132">
        <v>6</v>
      </c>
      <c r="G42" s="133">
        <v>0.06</v>
      </c>
      <c r="H42" s="132">
        <v>2095</v>
      </c>
      <c r="I42" s="133">
        <v>0.06</v>
      </c>
      <c r="J42" s="132">
        <v>99</v>
      </c>
      <c r="K42" s="118">
        <f>J42/J45</f>
        <v>2.730281301709873E-3</v>
      </c>
      <c r="L42" s="132">
        <v>34714</v>
      </c>
      <c r="M42" s="119">
        <f>L42/L45</f>
        <v>4.3492042412070629E-2</v>
      </c>
      <c r="N42" s="5"/>
      <c r="O42" s="64"/>
    </row>
    <row r="43" spans="1:15" ht="15.75" x14ac:dyDescent="0.2">
      <c r="A43" s="14" t="s">
        <v>51</v>
      </c>
      <c r="B43" s="132">
        <v>52</v>
      </c>
      <c r="C43" s="133">
        <v>0.91</v>
      </c>
      <c r="D43" s="132">
        <v>23062</v>
      </c>
      <c r="E43" s="133">
        <v>0.91</v>
      </c>
      <c r="F43" s="132">
        <v>5</v>
      </c>
      <c r="G43" s="133">
        <v>0.09</v>
      </c>
      <c r="H43" s="132">
        <v>2290</v>
      </c>
      <c r="I43" s="133">
        <v>0.09</v>
      </c>
      <c r="J43" s="132">
        <v>57</v>
      </c>
      <c r="K43" s="118">
        <f>J43/J45</f>
        <v>1.5719801434087148E-3</v>
      </c>
      <c r="L43" s="132">
        <v>25352</v>
      </c>
      <c r="M43" s="119">
        <f>L43/L45</f>
        <v>3.1762696872466856E-2</v>
      </c>
      <c r="N43" s="5"/>
      <c r="O43" s="64"/>
    </row>
    <row r="44" spans="1:15" ht="15.75" x14ac:dyDescent="0.2">
      <c r="A44" s="14" t="s">
        <v>52</v>
      </c>
      <c r="B44" s="132">
        <v>185</v>
      </c>
      <c r="C44" s="133">
        <v>0.91</v>
      </c>
      <c r="D44" s="132">
        <v>380873</v>
      </c>
      <c r="E44" s="133">
        <v>0.96</v>
      </c>
      <c r="F44" s="132">
        <v>19</v>
      </c>
      <c r="G44" s="133">
        <v>0.09</v>
      </c>
      <c r="H44" s="132">
        <v>16289</v>
      </c>
      <c r="I44" s="133">
        <v>0.04</v>
      </c>
      <c r="J44" s="132">
        <v>204</v>
      </c>
      <c r="K44" s="118">
        <f>J44/J45</f>
        <v>5.6260341974627686E-3</v>
      </c>
      <c r="L44" s="132">
        <v>397162</v>
      </c>
      <c r="M44" s="119">
        <f>L44/L45</f>
        <v>0.49759136223030459</v>
      </c>
      <c r="N44" s="5"/>
      <c r="O44" s="64"/>
    </row>
    <row r="45" spans="1:15" ht="15.75" x14ac:dyDescent="0.25">
      <c r="A45" s="14" t="s">
        <v>4</v>
      </c>
      <c r="B45" s="137">
        <v>11696</v>
      </c>
      <c r="C45" s="133">
        <v>0.32</v>
      </c>
      <c r="D45" s="137">
        <v>619175</v>
      </c>
      <c r="E45" s="133">
        <v>0.78</v>
      </c>
      <c r="F45" s="137">
        <v>24564</v>
      </c>
      <c r="G45" s="133">
        <v>0.68</v>
      </c>
      <c r="H45" s="137">
        <v>178994</v>
      </c>
      <c r="I45" s="133">
        <v>0.22</v>
      </c>
      <c r="J45" s="137">
        <v>36260</v>
      </c>
      <c r="K45" s="118">
        <f>J45/J45</f>
        <v>1</v>
      </c>
      <c r="L45" s="137">
        <v>798169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7" t="s">
        <v>68</v>
      </c>
      <c r="B51" s="14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8" t="s">
        <v>36</v>
      </c>
      <c r="B52" s="14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40" workbookViewId="0">
      <selection activeCell="B55" sqref="B55:B70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66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4">
        <v>30740</v>
      </c>
      <c r="C7" s="134">
        <v>11997</v>
      </c>
      <c r="D7" s="134">
        <f>SUM(B7:C7)</f>
        <v>42737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5">
        <v>260423</v>
      </c>
      <c r="C8" s="135">
        <v>24361</v>
      </c>
      <c r="D8" s="135">
        <f>SUM(B8:C8)</f>
        <v>284784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6">
        <f>SUM(B7:B8)</f>
        <v>291163</v>
      </c>
      <c r="C9" s="136">
        <f>SUM(C7:C8)</f>
        <v>36358</v>
      </c>
      <c r="D9" s="136">
        <f>SUM(D7:D8)</f>
        <v>327521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4">
        <v>19260150</v>
      </c>
      <c r="C12" s="134">
        <v>301850497</v>
      </c>
      <c r="D12" s="134">
        <f>SUM(B12:C12)</f>
        <v>321110647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5">
        <v>165077418</v>
      </c>
      <c r="C13" s="135">
        <v>55256010</v>
      </c>
      <c r="D13" s="135">
        <f>SUM(B13:C13)</f>
        <v>220333428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6">
        <f>SUM(B12:B13)</f>
        <v>184337568</v>
      </c>
      <c r="C14" s="136">
        <f>SUM(C12:C13)</f>
        <v>357106507</v>
      </c>
      <c r="D14" s="136">
        <f>SUM(D12:D13)</f>
        <v>541444075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8">
        <v>86.751000000000005</v>
      </c>
      <c r="C17" s="138">
        <v>624.49400000000003</v>
      </c>
      <c r="D17" s="138">
        <f>SUM(B17:C17)</f>
        <v>711.245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9">
        <v>760.803</v>
      </c>
      <c r="C18" s="139">
        <v>180.107</v>
      </c>
      <c r="D18" s="139">
        <f>SUM(B18:C18)</f>
        <v>940.91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40">
        <f>SUM(B17:B18)</f>
        <v>847.55399999999997</v>
      </c>
      <c r="C19" s="140">
        <f>SUM(C17:C18)</f>
        <v>804.601</v>
      </c>
      <c r="D19" s="140">
        <f>SUM(D17:D18)</f>
        <v>1652.155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2"/>
      <c r="C20" s="142"/>
      <c r="D20" s="142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41">
        <v>31</v>
      </c>
      <c r="C22" s="141">
        <v>40</v>
      </c>
      <c r="D22" s="141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4">
        <v>297228981</v>
      </c>
      <c r="C26" s="134">
        <v>3531783423</v>
      </c>
      <c r="D26" s="134">
        <f>SUM(B26:C26)</f>
        <v>3829012404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5">
        <v>2574259328</v>
      </c>
      <c r="C27" s="135">
        <v>729038902</v>
      </c>
      <c r="D27" s="135">
        <f>SUM(B27:C27)</f>
        <v>3303298230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6">
        <f>SUM(B26:B27)</f>
        <v>2871488309</v>
      </c>
      <c r="C28" s="136">
        <f>SUM(C26:C27)</f>
        <v>4260822325</v>
      </c>
      <c r="D28" s="136">
        <f>SUM(D26:D27)</f>
        <v>7132310634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3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4">
        <v>325553721</v>
      </c>
      <c r="C30" s="134">
        <v>3851771273</v>
      </c>
      <c r="D30" s="134">
        <f>SUM(B30:C30)</f>
        <v>4177324994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5">
        <v>2821772511</v>
      </c>
      <c r="C31" s="135">
        <v>799050273</v>
      </c>
      <c r="D31" s="135">
        <f>SUM(B31:C31)</f>
        <v>3620822784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6">
        <f>SUM(B30:B31)</f>
        <v>3147326232</v>
      </c>
      <c r="C32" s="136">
        <f>SUM(C30:C31)</f>
        <v>4650821546</v>
      </c>
      <c r="D32" s="136">
        <f>SUM(D30:D31)</f>
        <v>7798147778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2">
        <v>9704</v>
      </c>
      <c r="C38" s="133">
        <v>0.28999999999999998</v>
      </c>
      <c r="D38" s="132">
        <v>37037</v>
      </c>
      <c r="E38" s="133">
        <v>0.28999999999999998</v>
      </c>
      <c r="F38" s="132">
        <v>23795</v>
      </c>
      <c r="G38" s="144">
        <v>0.71</v>
      </c>
      <c r="H38" s="132">
        <v>89685</v>
      </c>
      <c r="I38" s="133">
        <v>0.71</v>
      </c>
      <c r="J38" s="132">
        <v>33499</v>
      </c>
      <c r="K38" s="130">
        <f>J38/J45</f>
        <v>0.90921181196395617</v>
      </c>
      <c r="L38" s="132">
        <v>126722</v>
      </c>
      <c r="M38" s="131">
        <f>L38/L45</f>
        <v>0.15750550614251835</v>
      </c>
      <c r="N38" s="3"/>
      <c r="O38" s="2"/>
    </row>
    <row r="39" spans="1:15" ht="15.75" x14ac:dyDescent="0.2">
      <c r="A39" s="14" t="s">
        <v>47</v>
      </c>
      <c r="B39" s="132">
        <v>1280</v>
      </c>
      <c r="C39" s="133">
        <v>0.54</v>
      </c>
      <c r="D39" s="132">
        <v>65642</v>
      </c>
      <c r="E39" s="133">
        <v>0.56999999999999995</v>
      </c>
      <c r="F39" s="132">
        <v>1079</v>
      </c>
      <c r="G39" s="133">
        <v>0.46</v>
      </c>
      <c r="H39" s="132">
        <v>48907</v>
      </c>
      <c r="I39" s="133">
        <v>0.43</v>
      </c>
      <c r="J39" s="132">
        <v>2359</v>
      </c>
      <c r="K39" s="130">
        <f>J39/J45</f>
        <v>6.4026707197915533E-2</v>
      </c>
      <c r="L39" s="132">
        <v>114549</v>
      </c>
      <c r="M39" s="131">
        <f>L39/L45</f>
        <v>0.1423754219718702</v>
      </c>
      <c r="N39" s="3"/>
      <c r="O39" s="2"/>
    </row>
    <row r="40" spans="1:15" ht="15.75" x14ac:dyDescent="0.2">
      <c r="A40" s="14" t="s">
        <v>48</v>
      </c>
      <c r="B40" s="132">
        <v>322</v>
      </c>
      <c r="C40" s="133">
        <v>0.71</v>
      </c>
      <c r="D40" s="132">
        <v>45210</v>
      </c>
      <c r="E40" s="133">
        <v>0.72</v>
      </c>
      <c r="F40" s="132">
        <v>133</v>
      </c>
      <c r="G40" s="133">
        <v>0.28999999999999998</v>
      </c>
      <c r="H40" s="132">
        <v>17569</v>
      </c>
      <c r="I40" s="133">
        <v>0.28000000000000003</v>
      </c>
      <c r="J40" s="132">
        <v>455</v>
      </c>
      <c r="K40" s="130">
        <f>J40/J45</f>
        <v>1.2349364889805666E-2</v>
      </c>
      <c r="L40" s="132">
        <v>62779</v>
      </c>
      <c r="M40" s="131">
        <f>L40/L45</f>
        <v>7.8029372722346238E-2</v>
      </c>
      <c r="N40" s="3"/>
      <c r="O40" s="2"/>
    </row>
    <row r="41" spans="1:15" ht="15.75" x14ac:dyDescent="0.2">
      <c r="A41" s="14" t="s">
        <v>49</v>
      </c>
      <c r="B41" s="132">
        <v>142</v>
      </c>
      <c r="C41" s="133">
        <v>0.84</v>
      </c>
      <c r="D41" s="132">
        <v>35114</v>
      </c>
      <c r="E41" s="133">
        <v>0.84</v>
      </c>
      <c r="F41" s="132">
        <v>28</v>
      </c>
      <c r="G41" s="133">
        <v>0.16</v>
      </c>
      <c r="H41" s="132">
        <v>6702</v>
      </c>
      <c r="I41" s="133">
        <v>0.16</v>
      </c>
      <c r="J41" s="132">
        <v>170</v>
      </c>
      <c r="K41" s="130">
        <f>J41/J45</f>
        <v>4.614048420366953E-3</v>
      </c>
      <c r="L41" s="132">
        <v>41816</v>
      </c>
      <c r="M41" s="131">
        <f>L41/L45</f>
        <v>5.1974008024301604E-2</v>
      </c>
      <c r="N41" s="3"/>
      <c r="O41" s="2"/>
    </row>
    <row r="42" spans="1:15" ht="15.75" x14ac:dyDescent="0.2">
      <c r="A42" s="14" t="s">
        <v>50</v>
      </c>
      <c r="B42" s="132">
        <v>92</v>
      </c>
      <c r="C42" s="133">
        <v>0.93</v>
      </c>
      <c r="D42" s="132">
        <v>32307</v>
      </c>
      <c r="E42" s="133">
        <v>0.93</v>
      </c>
      <c r="F42" s="132">
        <v>7</v>
      </c>
      <c r="G42" s="133">
        <v>7.0000000000000007E-2</v>
      </c>
      <c r="H42" s="132">
        <v>2407</v>
      </c>
      <c r="I42" s="133">
        <v>7.0000000000000007E-2</v>
      </c>
      <c r="J42" s="132">
        <v>99</v>
      </c>
      <c r="K42" s="130">
        <f>J42/J45</f>
        <v>2.6870046683313432E-3</v>
      </c>
      <c r="L42" s="132">
        <v>34714</v>
      </c>
      <c r="M42" s="131">
        <f>L42/L45</f>
        <v>4.3146779093064996E-2</v>
      </c>
      <c r="N42" s="3"/>
      <c r="O42" s="2"/>
    </row>
    <row r="43" spans="1:15" ht="15.75" x14ac:dyDescent="0.2">
      <c r="A43" s="14" t="s">
        <v>51</v>
      </c>
      <c r="B43" s="132">
        <v>53</v>
      </c>
      <c r="C43" s="133">
        <v>0.93</v>
      </c>
      <c r="D43" s="132">
        <v>23524</v>
      </c>
      <c r="E43" s="133">
        <v>0.93</v>
      </c>
      <c r="F43" s="132">
        <v>4</v>
      </c>
      <c r="G43" s="133">
        <v>7.0000000000000007E-2</v>
      </c>
      <c r="H43" s="132">
        <v>1827</v>
      </c>
      <c r="I43" s="133">
        <v>7.0000000000000007E-2</v>
      </c>
      <c r="J43" s="132">
        <v>57</v>
      </c>
      <c r="K43" s="130">
        <f>J43/J45</f>
        <v>1.5470632938877429E-3</v>
      </c>
      <c r="L43" s="132">
        <v>25351</v>
      </c>
      <c r="M43" s="131">
        <f>L43/L45</f>
        <v>3.150930451081093E-2</v>
      </c>
      <c r="N43" s="3"/>
      <c r="O43" s="2"/>
    </row>
    <row r="44" spans="1:15" ht="15.75" x14ac:dyDescent="0.2">
      <c r="A44" s="14" t="s">
        <v>52</v>
      </c>
      <c r="B44" s="132">
        <v>188</v>
      </c>
      <c r="C44" s="133">
        <v>0.92</v>
      </c>
      <c r="D44" s="132">
        <v>385658</v>
      </c>
      <c r="E44" s="133">
        <v>0.97</v>
      </c>
      <c r="F44" s="132">
        <v>17</v>
      </c>
      <c r="G44" s="133">
        <v>0.08</v>
      </c>
      <c r="H44" s="132">
        <v>12967</v>
      </c>
      <c r="I44" s="133">
        <v>0.03</v>
      </c>
      <c r="J44" s="132">
        <v>205</v>
      </c>
      <c r="K44" s="130">
        <f>J44/J45</f>
        <v>5.563999565736619E-3</v>
      </c>
      <c r="L44" s="132">
        <v>398625</v>
      </c>
      <c r="M44" s="131">
        <f>L44/L45</f>
        <v>0.49545960753508766</v>
      </c>
      <c r="N44" s="3"/>
      <c r="O44" s="2"/>
    </row>
    <row r="45" spans="1:15" ht="15.75" x14ac:dyDescent="0.25">
      <c r="A45" s="14" t="s">
        <v>4</v>
      </c>
      <c r="B45" s="137">
        <v>11781</v>
      </c>
      <c r="C45" s="133">
        <v>0.32</v>
      </c>
      <c r="D45" s="137">
        <v>624492</v>
      </c>
      <c r="E45" s="133">
        <v>0.78</v>
      </c>
      <c r="F45" s="137">
        <v>25063</v>
      </c>
      <c r="G45" s="133">
        <v>0.68</v>
      </c>
      <c r="H45" s="137">
        <v>180064</v>
      </c>
      <c r="I45" s="133">
        <v>0.22</v>
      </c>
      <c r="J45" s="137">
        <v>36844</v>
      </c>
      <c r="K45" s="130">
        <v>1</v>
      </c>
      <c r="L45" s="137">
        <v>804556</v>
      </c>
      <c r="M45" s="131"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7" t="s">
        <v>68</v>
      </c>
      <c r="B51" s="147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8" t="s">
        <v>36</v>
      </c>
      <c r="B52" s="148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0.20599999999999999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0.38900000000000001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0.34499999999999997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5.8999999999999997E-2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69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1.2999999999999999E-2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4.0000000000000001E-3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3.1E-2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abSelected="1"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9" t="s">
        <v>55</v>
      </c>
      <c r="B1" s="149"/>
      <c r="C1" s="149"/>
      <c r="D1" s="149"/>
    </row>
    <row r="2" spans="1:14" ht="15.75" x14ac:dyDescent="0.25">
      <c r="A2" s="149" t="s">
        <v>28</v>
      </c>
      <c r="B2" s="149"/>
      <c r="C2" s="149"/>
      <c r="D2" s="149"/>
    </row>
    <row r="3" spans="1:14" ht="5.25" customHeight="1" x14ac:dyDescent="0.2"/>
    <row r="4" spans="1:14" ht="18" customHeight="1" x14ac:dyDescent="0.25">
      <c r="A4" s="146" t="s">
        <v>67</v>
      </c>
      <c r="B4" s="146"/>
      <c r="C4" s="146"/>
      <c r="D4" s="146"/>
      <c r="E4" s="74"/>
      <c r="H4" s="75"/>
      <c r="I4" s="75"/>
    </row>
    <row r="5" spans="1:14" ht="9" customHeight="1" x14ac:dyDescent="0.25">
      <c r="A5" s="150"/>
      <c r="B5" s="150"/>
      <c r="C5" s="150"/>
      <c r="D5" s="150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318</v>
      </c>
      <c r="C7" s="84">
        <f>'Current Month '!C7-'Previous Month '!C7</f>
        <v>-85</v>
      </c>
      <c r="D7" s="84">
        <f>'Current Month '!D7-'Previous Month '!D7</f>
        <v>233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-92</v>
      </c>
      <c r="C8" s="84">
        <f>'Current Month '!C8-'Previous Month '!C8</f>
        <v>135</v>
      </c>
      <c r="D8" s="84">
        <f>'Current Month '!D8-'Previous Month '!D8</f>
        <v>43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226</v>
      </c>
      <c r="C9" s="84">
        <f>'Current Month '!C9-'Previous Month '!C9</f>
        <v>50</v>
      </c>
      <c r="D9" s="84">
        <f>'Current Month '!D9-'Previous Month '!D9</f>
        <v>276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7652222</v>
      </c>
      <c r="C12" s="84">
        <f>'Current Month '!C12-'Previous Month '!C12</f>
        <v>5352882</v>
      </c>
      <c r="D12" s="84">
        <f>'Current Month '!D12-'Previous Month '!D12</f>
        <v>13005104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72632398</v>
      </c>
      <c r="C13" s="84">
        <f>'Current Month '!C13-'Previous Month '!C13</f>
        <v>8872014</v>
      </c>
      <c r="D13" s="84">
        <f>'Current Month '!D13-'Previous Month '!D13</f>
        <v>81504412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80284620</v>
      </c>
      <c r="C14" s="84">
        <f>'Current Month '!C14-'Previous Month '!C14</f>
        <v>14224896</v>
      </c>
      <c r="D14" s="84">
        <f>'Current Month '!D14-'Previous Month '!D14</f>
        <v>94509516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0.60199999999998965</v>
      </c>
      <c r="C17" s="84">
        <f>'Current Month '!C17-'Previous Month '!C17</f>
        <v>-5.3179999999999836</v>
      </c>
      <c r="D17" s="84">
        <f>'Current Month '!D17-'Previous Month '!D17</f>
        <v>-4.7160000000000082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-3.5999999999944521E-2</v>
      </c>
      <c r="C18" s="84">
        <f>'Current Month '!C18-'Previous Month '!C18</f>
        <v>-1.0689999999999884</v>
      </c>
      <c r="D18" s="84">
        <f>'Current Month '!D18-'Previous Month '!D18</f>
        <v>-1.1049999999999045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0.56600000000003092</v>
      </c>
      <c r="C19" s="84">
        <f>'Current Month '!C19-'Previous Month '!C19</f>
        <v>-6.3869999999999436</v>
      </c>
      <c r="D19" s="84">
        <f>'Current Month '!D19-'Previous Month '!D19</f>
        <v>-5.8209999999999127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1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26912372</v>
      </c>
      <c r="C26" s="84">
        <f>'Current Month '!C26-'Previous Month '!C26</f>
        <v>307203379</v>
      </c>
      <c r="D26" s="84">
        <f>'Current Month '!D26-'Previous Month '!D26</f>
        <v>334115751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237709816</v>
      </c>
      <c r="C27" s="84">
        <f>'Current Month '!C27-'Previous Month '!C27</f>
        <v>64128024</v>
      </c>
      <c r="D27" s="84">
        <f>'Current Month '!D27-'Previous Month '!D27</f>
        <v>301837840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264622188</v>
      </c>
      <c r="C28" s="84">
        <f>'Current Month '!C28-'Previous Month '!C28</f>
        <v>371331403</v>
      </c>
      <c r="D28" s="84">
        <f>'Current Month '!D28-'Previous Month '!D28</f>
        <v>635953591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-1412368</v>
      </c>
      <c r="C30" s="84">
        <f>'Current Month '!C30-'Previous Month '!C30</f>
        <v>-12784471</v>
      </c>
      <c r="D30" s="84">
        <f>'Current Month '!D30-'Previous Month '!D30</f>
        <v>-14196839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-9803367</v>
      </c>
      <c r="C31" s="84">
        <f>'Current Month '!C31-'Previous Month '!C31</f>
        <v>-5883347</v>
      </c>
      <c r="D31" s="84">
        <f>'Current Month '!D31-'Previous Month '!D31</f>
        <v>-15686714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-11215735</v>
      </c>
      <c r="C32" s="84">
        <f>'Current Month '!C32-'Previous Month '!C32</f>
        <v>-18667818</v>
      </c>
      <c r="D32" s="84">
        <f>'Current Month '!D32-'Previous Month '!D32</f>
        <v>-29883553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topLeftCell="A31"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9" t="s">
        <v>55</v>
      </c>
      <c r="B1" s="149"/>
      <c r="C1" s="149"/>
      <c r="D1" s="149"/>
    </row>
    <row r="2" spans="1:14" ht="15.75" x14ac:dyDescent="0.25">
      <c r="A2" s="149" t="s">
        <v>28</v>
      </c>
      <c r="B2" s="149"/>
      <c r="C2" s="149"/>
      <c r="D2" s="149"/>
    </row>
    <row r="3" spans="1:14" ht="5.25" customHeight="1" x14ac:dyDescent="0.2"/>
    <row r="4" spans="1:14" ht="18" customHeight="1" x14ac:dyDescent="0.25">
      <c r="A4" s="146" t="s">
        <v>67</v>
      </c>
      <c r="B4" s="146"/>
      <c r="C4" s="146"/>
      <c r="D4" s="146"/>
      <c r="E4" s="74"/>
      <c r="H4" s="75"/>
      <c r="I4" s="75"/>
    </row>
    <row r="5" spans="1:14" ht="9" customHeight="1" x14ac:dyDescent="0.25">
      <c r="A5" s="150"/>
      <c r="B5" s="150"/>
      <c r="C5" s="150"/>
      <c r="D5" s="150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1.0344827586206896E-2</v>
      </c>
      <c r="C7" s="108">
        <f>Difference!C7/'Previous Month '!C7</f>
        <v>-7.085104609485705E-3</v>
      </c>
      <c r="D7" s="108">
        <f>Difference!D7/'Previous Month '!D7</f>
        <v>5.4519503006762293E-3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-3.5327140843934674E-4</v>
      </c>
      <c r="C8" s="108">
        <f>Difference!C8/'Previous Month '!C8</f>
        <v>5.5416444316735763E-3</v>
      </c>
      <c r="D8" s="108">
        <f>Difference!D8/'Previous Month '!D8</f>
        <v>1.5099162874318781E-4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7.7619752509762571E-4</v>
      </c>
      <c r="C9" s="108">
        <f>Difference!C9/'Previous Month '!C9</f>
        <v>1.3752131580394961E-3</v>
      </c>
      <c r="D9" s="108">
        <f>Difference!D9/'Previous Month '!D9</f>
        <v>8.4269405625898798E-4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0.39730853601867067</v>
      </c>
      <c r="C12" s="108">
        <f>Difference!C12/'Previous Month '!C12</f>
        <v>1.7733553706886888E-2</v>
      </c>
      <c r="D12" s="108">
        <f>Difference!D12/'Previous Month '!D12</f>
        <v>4.0500382411798388E-2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0.43998990825020051</v>
      </c>
      <c r="C13" s="108">
        <f>Difference!C13/'Previous Month '!C13</f>
        <v>0.16056197325865548</v>
      </c>
      <c r="D13" s="108">
        <f>Difference!D13/'Previous Month '!D13</f>
        <v>0.36991396512017233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0.43553042861018976</v>
      </c>
      <c r="C14" s="108">
        <f>Difference!C14/'Previous Month '!C14</f>
        <v>3.983376309634145E-2</v>
      </c>
      <c r="D14" s="108">
        <f>Difference!D14/'Previous Month '!D14</f>
        <v>0.17455083611359123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6.9394012749131378E-3</v>
      </c>
      <c r="C17" s="108">
        <f>Difference!C17/'Previous Month '!C17</f>
        <v>-8.5156943061102004E-3</v>
      </c>
      <c r="D17" s="108">
        <f>Difference!D17/'Previous Month '!D17</f>
        <v>-6.6306265773397469E-3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-4.731842540045783E-5</v>
      </c>
      <c r="C18" s="108">
        <f>Difference!C18/'Previous Month '!C18</f>
        <v>-5.9353606467266035E-3</v>
      </c>
      <c r="D18" s="108">
        <f>Difference!D18/'Previous Month '!D18</f>
        <v>-1.1743950005844391E-3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6.6780405732263777E-4</v>
      </c>
      <c r="C19" s="108">
        <f>Difference!C19/'Previous Month '!C19</f>
        <v>-7.9380960252347973E-3</v>
      </c>
      <c r="D19" s="108">
        <f>Difference!D19/'Previous Month '!D19</f>
        <v>-3.5232771743570748E-3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2.3255813953488372E-2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9.0544239358678155E-2</v>
      </c>
      <c r="C26" s="108">
        <f>Difference!C26/'Previous Month '!C26</f>
        <v>8.6982507760640787E-2</v>
      </c>
      <c r="D26" s="108">
        <f>Difference!D26/'Previous Month '!D26</f>
        <v>8.7258988936929016E-2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9.2341052594993256E-2</v>
      </c>
      <c r="C27" s="108">
        <f>Difference!C27/'Previous Month '!C27</f>
        <v>8.7962417127639095E-2</v>
      </c>
      <c r="D27" s="108">
        <f>Difference!D27/'Previous Month '!D27</f>
        <v>9.1374686444826395E-2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9.2155063689656827E-2</v>
      </c>
      <c r="C28" s="108">
        <f>Difference!C28/'Previous Month '!C28</f>
        <v>8.7150173059610037E-2</v>
      </c>
      <c r="D28" s="108">
        <f>Difference!D28/'Previous Month '!D28</f>
        <v>8.9165156095190906E-2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-4.3383561879177541E-3</v>
      </c>
      <c r="C30" s="108">
        <f>Difference!C30/'Previous Month '!C30</f>
        <v>-3.3191147900229951E-3</v>
      </c>
      <c r="D30" s="108">
        <f>Difference!D30/'Previous Month '!D30</f>
        <v>-3.3985478794183567E-3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-3.4741875759948531E-3</v>
      </c>
      <c r="C31" s="108">
        <f>Difference!C31/'Previous Month '!C31</f>
        <v>-7.3629247104956561E-3</v>
      </c>
      <c r="D31" s="108">
        <f>Difference!D31/'Previous Month '!D31</f>
        <v>-4.3323617132873188E-3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-3.5635756109314567E-3</v>
      </c>
      <c r="C32" s="108">
        <f>Difference!C32/'Previous Month '!C32</f>
        <v>-4.0138753584418865E-3</v>
      </c>
      <c r="D32" s="108">
        <f>Difference!D32/'Previous Month '!D32</f>
        <v>-3.8321347390090459E-3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opLeftCell="A40" workbookViewId="0">
      <selection activeCell="D57" sqref="D57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67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0.10658604133992704</v>
      </c>
      <c r="C7" s="110">
        <f>'Current Month '!C7/'Current Month '!C9</f>
        <v>0.32718083937596132</v>
      </c>
      <c r="D7" s="110">
        <f>'Current Month '!D7/'Current Month '!D9</f>
        <v>0.1310872277659649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0.893413958660073</v>
      </c>
      <c r="C8" s="110">
        <f>'Current Month '!C8/'Current Month '!C9</f>
        <v>0.67281916062403868</v>
      </c>
      <c r="D8" s="110">
        <f>'Current Month '!D8/'Current Month '!D9</f>
        <v>0.86891277223403507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0.10170111661233788</v>
      </c>
      <c r="C12" s="110">
        <f>'Current Month '!C12/'Current Month '!C14</f>
        <v>0.82730244875088033</v>
      </c>
      <c r="D12" s="110">
        <f>'Current Month '!D12/'Current Month '!D14</f>
        <v>0.52537756799929758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0.89829888338766206</v>
      </c>
      <c r="C13" s="112">
        <f>'Current Month '!C13/'Current Month '!C14</f>
        <v>0.17269755124911965</v>
      </c>
      <c r="D13" s="112">
        <f>'Current Month '!D13/'Current Month '!D14</f>
        <v>0.47462243200070237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0.10299603829646747</v>
      </c>
      <c r="C17" s="110">
        <f>'Current Month '!C17/'Current Month '!C19</f>
        <v>0.77570175416617604</v>
      </c>
      <c r="D17" s="110">
        <f>'Current Month '!D17/'Current Month '!D19</f>
        <v>0.42915289364126596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0.89700396170353258</v>
      </c>
      <c r="C18" s="112">
        <f>'Current Month '!C18/'Current Month '!C19</f>
        <v>0.22429824583382402</v>
      </c>
      <c r="D18" s="112">
        <f>'Current Month '!D18/'Current Month '!D19</f>
        <v>0.57084710635873404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31</v>
      </c>
      <c r="C22" s="113">
        <f>'Previous Month '!C22</f>
        <v>40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0.10335775901712432</v>
      </c>
      <c r="C26" s="110">
        <f>'Current Month '!C26/'Current Month '!C28</f>
        <v>0.82876929986033487</v>
      </c>
      <c r="D26" s="110">
        <f>'Current Month '!D26/'Current Month '!D28</f>
        <v>0.53591484975525538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0.8966422409828757</v>
      </c>
      <c r="C27" s="112">
        <f>'Current Month '!C27/'Current Month '!C28</f>
        <v>0.17123070013966515</v>
      </c>
      <c r="D27" s="112">
        <f>'Current Month '!D27/'Current Month '!D28</f>
        <v>0.46408515024474467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0.10335775901712432</v>
      </c>
      <c r="C30" s="110">
        <f>'Current Month '!C30/'Current Month '!C32</f>
        <v>0.82876929986033487</v>
      </c>
      <c r="D30" s="110">
        <f>'Current Month '!D30/'Current Month '!D32</f>
        <v>0.53591484975525538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0.8966422409828757</v>
      </c>
      <c r="C31" s="110">
        <f>'Current Month '!C31/'Current Month '!C32</f>
        <v>0.17123070013966515</v>
      </c>
      <c r="D31" s="110">
        <f>'Current Month '!D31/'Current Month '!D32</f>
        <v>0.46408515024474467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2">
        <v>9715</v>
      </c>
      <c r="C38" s="133">
        <v>0.28999999999999998</v>
      </c>
      <c r="D38" s="132">
        <v>37125</v>
      </c>
      <c r="E38" s="133">
        <v>0.28999999999999998</v>
      </c>
      <c r="F38" s="132">
        <v>23693</v>
      </c>
      <c r="G38" s="144">
        <v>0.71</v>
      </c>
      <c r="H38" s="132">
        <v>88905</v>
      </c>
      <c r="I38" s="133">
        <v>0.71</v>
      </c>
      <c r="J38" s="132">
        <v>33408</v>
      </c>
      <c r="K38" s="118">
        <f>J38/J45</f>
        <v>0.90891283055827621</v>
      </c>
      <c r="L38" s="132">
        <v>126030</v>
      </c>
      <c r="M38" s="119">
        <f>L38/L45</f>
        <v>0.15669760085939366</v>
      </c>
      <c r="N38" s="5"/>
      <c r="O38" s="64"/>
    </row>
    <row r="39" spans="1:15" ht="15.75" x14ac:dyDescent="0.2">
      <c r="A39" s="14" t="s">
        <v>47</v>
      </c>
      <c r="B39" s="132">
        <v>1298</v>
      </c>
      <c r="C39" s="133">
        <v>0.55000000000000004</v>
      </c>
      <c r="D39" s="132">
        <v>67074</v>
      </c>
      <c r="E39" s="133">
        <v>0.59</v>
      </c>
      <c r="F39" s="132">
        <v>1063</v>
      </c>
      <c r="G39" s="133">
        <v>0.45</v>
      </c>
      <c r="H39" s="132">
        <v>47564</v>
      </c>
      <c r="I39" s="133">
        <v>0.41</v>
      </c>
      <c r="J39" s="132">
        <v>2361</v>
      </c>
      <c r="K39" s="118">
        <f>J39/J45</f>
        <v>6.4234410708455758E-2</v>
      </c>
      <c r="L39" s="132">
        <v>114638</v>
      </c>
      <c r="M39" s="119">
        <f>L39/L45</f>
        <v>0.1425335203310257</v>
      </c>
      <c r="N39" s="5"/>
      <c r="O39" s="64"/>
    </row>
    <row r="40" spans="1:15" ht="15.75" x14ac:dyDescent="0.2">
      <c r="A40" s="14" t="s">
        <v>48</v>
      </c>
      <c r="B40" s="132">
        <v>322</v>
      </c>
      <c r="C40" s="133">
        <v>0.71</v>
      </c>
      <c r="D40" s="132">
        <v>45235</v>
      </c>
      <c r="E40" s="133">
        <v>0.72</v>
      </c>
      <c r="F40" s="132">
        <v>133</v>
      </c>
      <c r="G40" s="133">
        <v>0.28999999999999998</v>
      </c>
      <c r="H40" s="132">
        <v>17544</v>
      </c>
      <c r="I40" s="133">
        <v>0.28000000000000003</v>
      </c>
      <c r="J40" s="132">
        <v>455</v>
      </c>
      <c r="K40" s="118">
        <f>J40/J45</f>
        <v>1.2378931330939166E-2</v>
      </c>
      <c r="L40" s="132">
        <v>62779</v>
      </c>
      <c r="M40" s="119">
        <f>L40/L45</f>
        <v>7.8055373199649877E-2</v>
      </c>
      <c r="N40" s="5"/>
      <c r="O40" s="64"/>
    </row>
    <row r="41" spans="1:15" ht="15.75" x14ac:dyDescent="0.2">
      <c r="A41" s="14" t="s">
        <v>49</v>
      </c>
      <c r="B41" s="132">
        <v>141</v>
      </c>
      <c r="C41" s="133">
        <v>0.83</v>
      </c>
      <c r="D41" s="132">
        <v>34909</v>
      </c>
      <c r="E41" s="133">
        <v>0.83</v>
      </c>
      <c r="F41" s="132">
        <v>29</v>
      </c>
      <c r="G41" s="133">
        <v>0.17</v>
      </c>
      <c r="H41" s="132">
        <v>6907</v>
      </c>
      <c r="I41" s="133">
        <v>0.17</v>
      </c>
      <c r="J41" s="132">
        <v>170</v>
      </c>
      <c r="K41" s="118">
        <f>J41/J45</f>
        <v>4.6250952225486992E-3</v>
      </c>
      <c r="L41" s="132">
        <v>41816</v>
      </c>
      <c r="M41" s="119">
        <f>L41/L45</f>
        <v>5.1991326490013527E-2</v>
      </c>
      <c r="N41" s="5"/>
      <c r="O41" s="64"/>
    </row>
    <row r="42" spans="1:15" ht="15.75" x14ac:dyDescent="0.2">
      <c r="A42" s="14" t="s">
        <v>50</v>
      </c>
      <c r="B42" s="132">
        <v>92</v>
      </c>
      <c r="C42" s="133">
        <v>0.92</v>
      </c>
      <c r="D42" s="132">
        <v>32307</v>
      </c>
      <c r="E42" s="133">
        <v>0.92</v>
      </c>
      <c r="F42" s="132">
        <v>8</v>
      </c>
      <c r="G42" s="133">
        <v>0.08</v>
      </c>
      <c r="H42" s="132">
        <v>2743</v>
      </c>
      <c r="I42" s="133">
        <v>0.08</v>
      </c>
      <c r="J42" s="132">
        <v>100</v>
      </c>
      <c r="K42" s="118">
        <f>J42/J45</f>
        <v>2.7206442485580586E-3</v>
      </c>
      <c r="L42" s="132">
        <v>35050</v>
      </c>
      <c r="M42" s="119">
        <f>L42/L45</f>
        <v>4.357891700485398E-2</v>
      </c>
      <c r="N42" s="5"/>
      <c r="O42" s="64"/>
    </row>
    <row r="43" spans="1:15" ht="15.75" x14ac:dyDescent="0.2">
      <c r="A43" s="14" t="s">
        <v>51</v>
      </c>
      <c r="B43" s="132">
        <v>53</v>
      </c>
      <c r="C43" s="133">
        <v>0.93</v>
      </c>
      <c r="D43" s="132">
        <v>23524</v>
      </c>
      <c r="E43" s="133">
        <v>0.93</v>
      </c>
      <c r="F43" s="132">
        <v>4</v>
      </c>
      <c r="G43" s="133">
        <v>7.0000000000000007E-2</v>
      </c>
      <c r="H43" s="132">
        <v>1827</v>
      </c>
      <c r="I43" s="133">
        <v>7.0000000000000007E-2</v>
      </c>
      <c r="J43" s="132">
        <v>57</v>
      </c>
      <c r="K43" s="118">
        <f>J43/J45</f>
        <v>1.5507672216780934E-3</v>
      </c>
      <c r="L43" s="132">
        <v>25351</v>
      </c>
      <c r="M43" s="119">
        <f>L43/L45</f>
        <v>3.1519803851356727E-2</v>
      </c>
      <c r="N43" s="5"/>
      <c r="O43" s="64"/>
    </row>
    <row r="44" spans="1:15" ht="15.75" x14ac:dyDescent="0.2">
      <c r="A44" s="14" t="s">
        <v>52</v>
      </c>
      <c r="B44" s="132">
        <v>187</v>
      </c>
      <c r="C44" s="133">
        <v>0.91</v>
      </c>
      <c r="D44" s="132">
        <v>385087</v>
      </c>
      <c r="E44" s="133">
        <v>0.97</v>
      </c>
      <c r="F44" s="132">
        <v>18</v>
      </c>
      <c r="G44" s="133">
        <v>0.09</v>
      </c>
      <c r="H44" s="132">
        <v>13537</v>
      </c>
      <c r="I44" s="133">
        <v>0.03</v>
      </c>
      <c r="J44" s="132">
        <v>205</v>
      </c>
      <c r="K44" s="118">
        <f>J44/J45</f>
        <v>5.5773207095440201E-3</v>
      </c>
      <c r="L44" s="132">
        <v>398624</v>
      </c>
      <c r="M44" s="119">
        <f>L44/L45</f>
        <v>0.49562345826370652</v>
      </c>
      <c r="N44" s="5"/>
      <c r="O44" s="64"/>
    </row>
    <row r="45" spans="1:15" ht="15.75" x14ac:dyDescent="0.25">
      <c r="A45" s="14" t="s">
        <v>4</v>
      </c>
      <c r="B45" s="137">
        <v>11808</v>
      </c>
      <c r="C45" s="133">
        <v>0.32</v>
      </c>
      <c r="D45" s="137">
        <v>625261</v>
      </c>
      <c r="E45" s="133">
        <v>0.78</v>
      </c>
      <c r="F45" s="137">
        <v>24948</v>
      </c>
      <c r="G45" s="133">
        <v>0.68</v>
      </c>
      <c r="H45" s="137">
        <v>179027</v>
      </c>
      <c r="I45" s="133">
        <v>0.22</v>
      </c>
      <c r="J45" s="137">
        <v>36756</v>
      </c>
      <c r="K45" s="118">
        <f>J45/J45</f>
        <v>1</v>
      </c>
      <c r="L45" s="137">
        <v>804288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7" t="s">
        <v>68</v>
      </c>
      <c r="B51" s="14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8" t="s">
        <v>36</v>
      </c>
      <c r="B52" s="14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2021-02-15T18:51:07Z</dcterms:modified>
</cp:coreProperties>
</file>