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lmarva Power Choice Reports\2020\Differences\"/>
    </mc:Choice>
  </mc:AlternateContent>
  <xr:revisionPtr revIDLastSave="0" documentId="13_ncr:1_{1AB3A1D0-91E1-43ED-9C42-708EE58EA77C}" xr6:coauthVersionLast="44" xr6:coauthVersionMax="44" xr10:uidLastSave="{00000000-0000-0000-0000-000000000000}"/>
  <bookViews>
    <workbookView xWindow="-110" yWindow="-110" windowWidth="19420" windowHeight="10420" activeTab="4" xr2:uid="{00000000-000D-0000-FFFF-FFFF00000000}"/>
  </bookViews>
  <sheets>
    <sheet name="Current Month " sheetId="2" r:id="rId1"/>
    <sheet name="Previous Month " sheetId="1" r:id="rId2"/>
    <sheet name="Difference" sheetId="3" r:id="rId3"/>
    <sheet name="Difference (%)" sheetId="4" r:id="rId4"/>
    <sheet name="Current Month Ratios" sheetId="5" r:id="rId5"/>
  </sheets>
  <definedNames>
    <definedName name="_xlnm.Print_Area" localSheetId="0">'Current Month '!$A$1:$L$72</definedName>
    <definedName name="_xlnm.Print_Area" localSheetId="1">'Previous Month '!$A$1:$L$72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2" i="1" l="1"/>
  <c r="B32" i="1"/>
  <c r="D31" i="1"/>
  <c r="D30" i="1"/>
  <c r="D32" i="1" s="1"/>
  <c r="D28" i="1"/>
  <c r="C28" i="1"/>
  <c r="B28" i="1"/>
  <c r="D27" i="1"/>
  <c r="D26" i="1"/>
  <c r="C19" i="1"/>
  <c r="B19" i="1"/>
  <c r="D18" i="1"/>
  <c r="D17" i="1"/>
  <c r="D19" i="1" s="1"/>
  <c r="D14" i="1"/>
  <c r="C14" i="1"/>
  <c r="B14" i="1"/>
  <c r="D13" i="1"/>
  <c r="D12" i="1"/>
  <c r="C9" i="1"/>
  <c r="B9" i="1"/>
  <c r="D8" i="1"/>
  <c r="D7" i="1"/>
  <c r="D9" i="1" s="1"/>
  <c r="C32" i="2" l="1"/>
  <c r="B32" i="2"/>
  <c r="D31" i="2"/>
  <c r="D30" i="2"/>
  <c r="D32" i="2" s="1"/>
  <c r="C28" i="2"/>
  <c r="B28" i="2"/>
  <c r="D27" i="2"/>
  <c r="D26" i="2"/>
  <c r="D28" i="2" s="1"/>
  <c r="C19" i="2"/>
  <c r="B19" i="2"/>
  <c r="D18" i="2"/>
  <c r="D17" i="2"/>
  <c r="D19" i="2" s="1"/>
  <c r="C14" i="2"/>
  <c r="B14" i="2"/>
  <c r="D13" i="2"/>
  <c r="D12" i="2"/>
  <c r="D14" i="2" s="1"/>
  <c r="C9" i="2"/>
  <c r="B9" i="2"/>
  <c r="D8" i="2"/>
  <c r="D7" i="2"/>
  <c r="D9" i="2" s="1"/>
  <c r="M45" i="5" l="1"/>
  <c r="K45" i="5"/>
  <c r="M44" i="5"/>
  <c r="K44" i="5"/>
  <c r="M43" i="5"/>
  <c r="K43" i="5"/>
  <c r="M42" i="5"/>
  <c r="K42" i="5"/>
  <c r="M41" i="5"/>
  <c r="K41" i="5"/>
  <c r="M40" i="5"/>
  <c r="K40" i="5"/>
  <c r="M39" i="5"/>
  <c r="K39" i="5"/>
  <c r="M38" i="5"/>
  <c r="K38" i="5"/>
  <c r="B14" i="3" l="1"/>
  <c r="B14" i="4" s="1"/>
  <c r="B7" i="5"/>
  <c r="B19" i="3"/>
  <c r="B19" i="4" s="1"/>
  <c r="B30" i="5"/>
  <c r="B28" i="3"/>
  <c r="B28" i="4" s="1"/>
  <c r="B28" i="5"/>
  <c r="C17" i="5"/>
  <c r="B19" i="5"/>
  <c r="C12" i="5"/>
  <c r="B13" i="5"/>
  <c r="C9" i="3"/>
  <c r="C9" i="4" s="1"/>
  <c r="C8" i="5"/>
  <c r="C32" i="3"/>
  <c r="C32" i="4" s="1"/>
  <c r="C28" i="3"/>
  <c r="C28" i="4" s="1"/>
  <c r="K44" i="1"/>
  <c r="K43" i="1"/>
  <c r="K42" i="1"/>
  <c r="K41" i="1"/>
  <c r="K40" i="1"/>
  <c r="K39" i="1"/>
  <c r="K38" i="1"/>
  <c r="M44" i="1"/>
  <c r="M43" i="1"/>
  <c r="M42" i="1"/>
  <c r="M41" i="1"/>
  <c r="M40" i="1"/>
  <c r="M39" i="1"/>
  <c r="M38" i="1"/>
  <c r="C27" i="5"/>
  <c r="D8" i="3"/>
  <c r="D8" i="4" s="1"/>
  <c r="B14" i="5"/>
  <c r="M45" i="2"/>
  <c r="M44" i="2"/>
  <c r="M43" i="2"/>
  <c r="M42" i="2"/>
  <c r="M41" i="2"/>
  <c r="M40" i="2"/>
  <c r="M39" i="2"/>
  <c r="M38" i="2"/>
  <c r="K45" i="2"/>
  <c r="K44" i="2"/>
  <c r="K43" i="2"/>
  <c r="K42" i="2"/>
  <c r="K41" i="2"/>
  <c r="K40" i="2"/>
  <c r="K39" i="2"/>
  <c r="K38" i="2"/>
  <c r="C26" i="3"/>
  <c r="C26" i="4" s="1"/>
  <c r="C27" i="3"/>
  <c r="C27" i="4" s="1"/>
  <c r="B26" i="3"/>
  <c r="B26" i="4" s="1"/>
  <c r="B7" i="3"/>
  <c r="B7" i="4" s="1"/>
  <c r="B32" i="5"/>
  <c r="B31" i="5"/>
  <c r="C26" i="5"/>
  <c r="B12" i="5"/>
  <c r="B8" i="5"/>
  <c r="C30" i="3"/>
  <c r="C30" i="4" s="1"/>
  <c r="D30" i="3"/>
  <c r="D30" i="4" s="1"/>
  <c r="C31" i="3"/>
  <c r="C31" i="4" s="1"/>
  <c r="D31" i="3"/>
  <c r="D31" i="4" s="1"/>
  <c r="B31" i="3"/>
  <c r="B31" i="4" s="1"/>
  <c r="B30" i="3"/>
  <c r="B30" i="4" s="1"/>
  <c r="D27" i="3"/>
  <c r="D27" i="4" s="1"/>
  <c r="B27" i="3"/>
  <c r="B27" i="4" s="1"/>
  <c r="C22" i="3"/>
  <c r="C22" i="4" s="1"/>
  <c r="D22" i="3"/>
  <c r="D22" i="4" s="1"/>
  <c r="B22" i="3"/>
  <c r="B22" i="4" s="1"/>
  <c r="C17" i="3"/>
  <c r="C17" i="4" s="1"/>
  <c r="C18" i="3"/>
  <c r="C18" i="4" s="1"/>
  <c r="D18" i="3"/>
  <c r="D18" i="4" s="1"/>
  <c r="B18" i="3"/>
  <c r="B18" i="4" s="1"/>
  <c r="B17" i="3"/>
  <c r="B17" i="4" s="1"/>
  <c r="C12" i="3"/>
  <c r="C12" i="4" s="1"/>
  <c r="C13" i="3"/>
  <c r="C13" i="4" s="1"/>
  <c r="D13" i="3"/>
  <c r="D13" i="4" s="1"/>
  <c r="B13" i="3"/>
  <c r="B13" i="4" s="1"/>
  <c r="B12" i="3"/>
  <c r="B12" i="4" s="1"/>
  <c r="C7" i="3"/>
  <c r="C7" i="4" s="1"/>
  <c r="C8" i="3"/>
  <c r="C8" i="4" s="1"/>
  <c r="B8" i="3"/>
  <c r="B8" i="4" s="1"/>
  <c r="C22" i="5"/>
  <c r="D22" i="5"/>
  <c r="B22" i="5"/>
  <c r="D17" i="3"/>
  <c r="D17" i="4" s="1"/>
  <c r="B26" i="5"/>
  <c r="B27" i="5"/>
  <c r="C28" i="5"/>
  <c r="D26" i="3"/>
  <c r="D26" i="4" s="1"/>
  <c r="C32" i="5"/>
  <c r="C31" i="5"/>
  <c r="C30" i="5"/>
  <c r="B17" i="5"/>
  <c r="B18" i="5"/>
  <c r="B32" i="3"/>
  <c r="B32" i="4" s="1"/>
  <c r="C19" i="3"/>
  <c r="C19" i="4" s="1"/>
  <c r="C18" i="5"/>
  <c r="C19" i="5"/>
  <c r="C14" i="5"/>
  <c r="C13" i="5"/>
  <c r="C14" i="3"/>
  <c r="C14" i="4" s="1"/>
  <c r="B9" i="5"/>
  <c r="C9" i="5"/>
  <c r="C7" i="5"/>
  <c r="B9" i="3"/>
  <c r="B9" i="4" s="1"/>
  <c r="D30" i="5" l="1"/>
  <c r="D32" i="5"/>
  <c r="D32" i="3"/>
  <c r="D32" i="4" s="1"/>
  <c r="D31" i="5"/>
  <c r="D28" i="3"/>
  <c r="D28" i="4" s="1"/>
  <c r="D27" i="5"/>
  <c r="D28" i="5"/>
  <c r="D26" i="5"/>
  <c r="D18" i="5"/>
  <c r="D19" i="5"/>
  <c r="D19" i="3"/>
  <c r="D19" i="4" s="1"/>
  <c r="D17" i="5"/>
  <c r="D14" i="3"/>
  <c r="D14" i="4" s="1"/>
  <c r="D14" i="5"/>
  <c r="D13" i="5"/>
  <c r="D12" i="5"/>
  <c r="D12" i="3"/>
  <c r="D12" i="4" s="1"/>
  <c r="D9" i="3"/>
  <c r="D9" i="4" s="1"/>
  <c r="D8" i="5"/>
  <c r="D7" i="5"/>
  <c r="D9" i="5"/>
  <c r="D7" i="3"/>
  <c r="D7" i="4" s="1"/>
</calcChain>
</file>

<file path=xl/sharedStrings.xml><?xml version="1.0" encoding="utf-8"?>
<sst xmlns="http://schemas.openxmlformats.org/spreadsheetml/2006/main" count="268" uniqueCount="71">
  <si>
    <t>Number of Customers Served by Competitive Suppliers</t>
  </si>
  <si>
    <t>Capacity Obligation Served by Competitive Suppliers (MW)</t>
  </si>
  <si>
    <t>Residential</t>
  </si>
  <si>
    <t>Non-Residential</t>
  </si>
  <si>
    <t>Totals</t>
  </si>
  <si>
    <t>TOTAL Delmarva Power &amp; Light Electric Customers</t>
  </si>
  <si>
    <t>Number of SOS Customers Served by Delmarva Power</t>
  </si>
  <si>
    <t>TOTAL Capacity Served by All Suppliers (MW)</t>
  </si>
  <si>
    <t>SOS Capacity Obligation Served by DP&amp;L (MW)</t>
  </si>
  <si>
    <t xml:space="preserve">Fuel Type </t>
  </si>
  <si>
    <t>Coal</t>
  </si>
  <si>
    <t>Gas</t>
  </si>
  <si>
    <t>Hydroelectric (large)</t>
  </si>
  <si>
    <t>Nuclear</t>
  </si>
  <si>
    <t>Oil</t>
  </si>
  <si>
    <t>Fuel Cells</t>
  </si>
  <si>
    <t>Geothermal</t>
  </si>
  <si>
    <t>Hydroelectric (small)</t>
  </si>
  <si>
    <t>Solid Waste (MSW)</t>
  </si>
  <si>
    <t>Ocean</t>
  </si>
  <si>
    <t>Sustainable Biomass, incl. waste-to-energy</t>
  </si>
  <si>
    <t>Wind</t>
  </si>
  <si>
    <t>TOTAL</t>
  </si>
  <si>
    <t>RATIO:</t>
  </si>
  <si>
    <t>Renewable (detail below in green)</t>
  </si>
  <si>
    <t>kWh Usage Data:</t>
  </si>
  <si>
    <t>Continued on Page 2.</t>
  </si>
  <si>
    <t>(Usage as of the last day of the month.)</t>
  </si>
  <si>
    <t>Monthly Report for Period Ending:</t>
  </si>
  <si>
    <t>Number of Suppliers Serving Customers</t>
  </si>
  <si>
    <t>kWh Actual Sales Served by Competitive Suppliers this Month</t>
  </si>
  <si>
    <t>SOS kWh Actual Sales Served by DP&amp;L this Month</t>
  </si>
  <si>
    <t>TOTAL kWh Actual Sales Served by All Suppliers this Month</t>
  </si>
  <si>
    <t xml:space="preserve">SOS - Total kWh 12-Month ending  </t>
  </si>
  <si>
    <t xml:space="preserve">ALL - Total kWh 12-Month ending   </t>
  </si>
  <si>
    <t>TPS - Total kWh 12-Month ending</t>
  </si>
  <si>
    <t>(Note: This data will be updated annually in October)</t>
  </si>
  <si>
    <t>Solar</t>
  </si>
  <si>
    <t>PLC</t>
  </si>
  <si>
    <t>TPS Count</t>
  </si>
  <si>
    <t>%</t>
  </si>
  <si>
    <t>TPS PLC</t>
  </si>
  <si>
    <t>SOS Count</t>
  </si>
  <si>
    <t>SOS PLC</t>
  </si>
  <si>
    <t>Total Count</t>
  </si>
  <si>
    <t>Total PLC</t>
  </si>
  <si>
    <t>&lt;25 kw</t>
  </si>
  <si>
    <t>25 - 99.99</t>
  </si>
  <si>
    <t>100 - 199.99</t>
  </si>
  <si>
    <t>200 - 299.99</t>
  </si>
  <si>
    <t>300 - 399.99</t>
  </si>
  <si>
    <t>400 - 499.99</t>
  </si>
  <si>
    <t>500 and &gt;</t>
  </si>
  <si>
    <t>Combustion from Gas from the anaerobic digestion of organic material (Captured Methane/Landfill Methane Gas)</t>
  </si>
  <si>
    <t>Delmarva Delaware TPS / SOS Split by size (excluding residential, OL, and ORL tariffs)</t>
  </si>
  <si>
    <t>Delmarva Power Electric Supply Choice Enrollment Information</t>
  </si>
  <si>
    <t>Residential Change from Previous Month</t>
  </si>
  <si>
    <t>Non-Residential Change from Previous Month</t>
  </si>
  <si>
    <t>Totals  Change from Previous Month</t>
  </si>
  <si>
    <t xml:space="preserve"> </t>
  </si>
  <si>
    <t>TPS - Total kWh Year-To-Date (YTD) for 2017</t>
  </si>
  <si>
    <t>SOS - Total kWh Year-To-Date (YTD) for 2017</t>
  </si>
  <si>
    <t>ALL - Total kWh Year-To-Date (YTD) for 2017</t>
  </si>
  <si>
    <t>Fuel Resource Mix as reported for the Period June 2016 to May 2017</t>
  </si>
  <si>
    <t>Fuel Resource Mix as reported for the Period June 2017 to May 2018</t>
  </si>
  <si>
    <t>&lt;0.0%</t>
  </si>
  <si>
    <t>TPS - Total kWh Year-To-Date (YTD) for 2019</t>
  </si>
  <si>
    <t>SOS - Total kWh Year-To-Date (YTD) for 2019</t>
  </si>
  <si>
    <t>ALL - Total kWh Year-To-Date (YTD) for 2019</t>
  </si>
  <si>
    <t>(As of February 29, 2020) February 2020 REPORT</t>
  </si>
  <si>
    <t>(As of March 27, 2020) March 2020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</si>
</sst>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0.00000000000000000E+00"/>
  </numFmts>
  <fonts count="20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sz val="12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4" fillId="0" borderId="0" xfId="0" applyFont="1" applyBorder="1" applyAlignment="1">
      <alignment horizontal="left" indent="15"/>
    </xf>
    <xf numFmtId="0" fontId="5" fillId="0" borderId="0" xfId="0" applyFont="1" applyBorder="1"/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/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 applyFill="1" applyBorder="1"/>
    <xf numFmtId="0" fontId="6" fillId="0" borderId="0" xfId="0" applyFont="1" applyFill="1"/>
    <xf numFmtId="165" fontId="5" fillId="0" borderId="0" xfId="1" applyNumberFormat="1" applyFont="1" applyFill="1" applyBorder="1"/>
    <xf numFmtId="166" fontId="6" fillId="0" borderId="0" xfId="0" applyNumberFormat="1" applyFont="1"/>
    <xf numFmtId="0" fontId="0" fillId="0" borderId="0" xfId="0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0" fillId="0" borderId="0" xfId="0" applyFill="1"/>
    <xf numFmtId="0" fontId="8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3" borderId="10" xfId="0" applyFont="1" applyFill="1" applyBorder="1" applyAlignment="1">
      <alignment horizontal="center" wrapText="1"/>
    </xf>
    <xf numFmtId="165" fontId="11" fillId="0" borderId="0" xfId="1" applyNumberFormat="1" applyFont="1" applyFill="1" applyBorder="1"/>
    <xf numFmtId="164" fontId="5" fillId="0" borderId="0" xfId="0" applyNumberFormat="1" applyFont="1" applyFill="1" applyBorder="1"/>
    <xf numFmtId="0" fontId="5" fillId="0" borderId="11" xfId="0" applyFont="1" applyBorder="1"/>
    <xf numFmtId="0" fontId="4" fillId="0" borderId="0" xfId="0" applyFont="1" applyBorder="1" applyAlignment="1">
      <alignment horizontal="right" vertical="top" wrapText="1"/>
    </xf>
    <xf numFmtId="0" fontId="4" fillId="4" borderId="0" xfId="0" applyFont="1" applyFill="1" applyBorder="1"/>
    <xf numFmtId="0" fontId="4" fillId="0" borderId="1" xfId="0" applyFont="1" applyBorder="1" applyAlignment="1">
      <alignment horizontal="center"/>
    </xf>
    <xf numFmtId="0" fontId="12" fillId="0" borderId="0" xfId="0" quotePrefix="1" applyFont="1" applyBorder="1"/>
    <xf numFmtId="167" fontId="0" fillId="0" borderId="0" xfId="0" applyNumberFormat="1"/>
    <xf numFmtId="0" fontId="5" fillId="0" borderId="1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0" xfId="0" quotePrefix="1" applyFont="1"/>
    <xf numFmtId="0" fontId="5" fillId="0" borderId="0" xfId="0" applyFont="1" applyFill="1"/>
    <xf numFmtId="165" fontId="18" fillId="0" borderId="0" xfId="1" applyNumberFormat="1" applyFont="1" applyFill="1" applyBorder="1"/>
    <xf numFmtId="0" fontId="12" fillId="0" borderId="0" xfId="0" applyFont="1" applyFill="1"/>
    <xf numFmtId="17" fontId="4" fillId="0" borderId="0" xfId="0" quotePrefix="1" applyNumberFormat="1" applyFont="1" applyFill="1" applyAlignment="1"/>
    <xf numFmtId="14" fontId="0" fillId="0" borderId="0" xfId="0" applyNumberFormat="1"/>
    <xf numFmtId="0" fontId="17" fillId="0" borderId="0" xfId="0" applyFont="1" applyBorder="1" applyAlignment="1">
      <alignment horizontal="right"/>
    </xf>
    <xf numFmtId="165" fontId="17" fillId="0" borderId="0" xfId="1" applyNumberFormat="1" applyFont="1" applyBorder="1"/>
    <xf numFmtId="9" fontId="0" fillId="0" borderId="0" xfId="1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0" fillId="0" borderId="11" xfId="0" applyBorder="1"/>
    <xf numFmtId="0" fontId="4" fillId="0" borderId="2" xfId="0" applyFont="1" applyBorder="1" applyAlignment="1">
      <alignment horizontal="center" wrapText="1"/>
    </xf>
    <xf numFmtId="9" fontId="5" fillId="0" borderId="0" xfId="0" applyNumberFormat="1" applyFont="1" applyBorder="1"/>
    <xf numFmtId="0" fontId="12" fillId="0" borderId="0" xfId="0" applyFont="1" applyBorder="1"/>
    <xf numFmtId="0" fontId="12" fillId="0" borderId="0" xfId="0" applyFont="1"/>
    <xf numFmtId="166" fontId="6" fillId="0" borderId="0" xfId="10" applyNumberFormat="1" applyFont="1"/>
    <xf numFmtId="166" fontId="6" fillId="0" borderId="0" xfId="10" applyNumberFormat="1" applyFont="1" applyBorder="1"/>
    <xf numFmtId="9" fontId="6" fillId="0" borderId="0" xfId="10" applyFont="1" applyBorder="1"/>
    <xf numFmtId="166" fontId="4" fillId="0" borderId="0" xfId="0" applyNumberFormat="1" applyFont="1" applyBorder="1"/>
    <xf numFmtId="166" fontId="9" fillId="0" borderId="0" xfId="0" applyNumberFormat="1" applyFont="1" applyFill="1" applyBorder="1"/>
    <xf numFmtId="0" fontId="5" fillId="0" borderId="0" xfId="0" applyFont="1"/>
    <xf numFmtId="165" fontId="5" fillId="0" borderId="0" xfId="2" applyNumberFormat="1" applyFont="1" applyFill="1" applyBorder="1"/>
    <xf numFmtId="165" fontId="5" fillId="0" borderId="0" xfId="2" quotePrefix="1" applyNumberFormat="1" applyFont="1" applyFill="1" applyBorder="1" applyAlignment="1">
      <alignment horizontal="center"/>
    </xf>
    <xf numFmtId="37" fontId="5" fillId="0" borderId="0" xfId="0" applyNumberFormat="1" applyFont="1" applyBorder="1"/>
    <xf numFmtId="165" fontId="11" fillId="0" borderId="0" xfId="2" applyNumberFormat="1" applyFont="1" applyFill="1" applyBorder="1"/>
    <xf numFmtId="165" fontId="17" fillId="0" borderId="0" xfId="2" applyNumberFormat="1" applyFont="1" applyBorder="1"/>
    <xf numFmtId="9" fontId="0" fillId="0" borderId="0" xfId="11" applyFont="1" applyBorder="1"/>
    <xf numFmtId="165" fontId="18" fillId="0" borderId="0" xfId="2" applyNumberFormat="1" applyFont="1" applyFill="1" applyBorder="1"/>
    <xf numFmtId="166" fontId="5" fillId="0" borderId="0" xfId="0" applyNumberFormat="1" applyFont="1"/>
    <xf numFmtId="0" fontId="12" fillId="0" borderId="0" xfId="9"/>
    <xf numFmtId="0" fontId="12" fillId="0" borderId="0" xfId="9" applyFill="1"/>
    <xf numFmtId="17" fontId="4" fillId="0" borderId="0" xfId="9" quotePrefix="1" applyNumberFormat="1" applyFont="1" applyAlignment="1"/>
    <xf numFmtId="0" fontId="5" fillId="0" borderId="0" xfId="9" applyFont="1" applyFill="1"/>
    <xf numFmtId="0" fontId="5" fillId="0" borderId="0" xfId="9" applyFont="1" applyBorder="1"/>
    <xf numFmtId="0" fontId="5" fillId="0" borderId="0" xfId="9" applyFont="1"/>
    <xf numFmtId="0" fontId="5" fillId="0" borderId="12" xfId="9" applyFont="1" applyBorder="1"/>
    <xf numFmtId="0" fontId="4" fillId="0" borderId="13" xfId="9" applyFont="1" applyBorder="1" applyAlignment="1">
      <alignment horizontal="center" wrapText="1"/>
    </xf>
    <xf numFmtId="0" fontId="4" fillId="0" borderId="1" xfId="9" applyFont="1" applyBorder="1" applyAlignment="1">
      <alignment horizontal="center" wrapText="1"/>
    </xf>
    <xf numFmtId="0" fontId="4" fillId="0" borderId="0" xfId="9" applyFont="1" applyBorder="1" applyAlignment="1">
      <alignment horizontal="left" indent="15"/>
    </xf>
    <xf numFmtId="0" fontId="4" fillId="0" borderId="1" xfId="9" applyFont="1" applyBorder="1" applyAlignment="1">
      <alignment vertical="top" wrapText="1"/>
    </xf>
    <xf numFmtId="3" fontId="5" fillId="0" borderId="1" xfId="3" applyNumberFormat="1" applyFont="1" applyFill="1" applyBorder="1"/>
    <xf numFmtId="0" fontId="4" fillId="0" borderId="0" xfId="9" applyFont="1" applyBorder="1" applyAlignment="1">
      <alignment vertical="top" wrapText="1"/>
    </xf>
    <xf numFmtId="0" fontId="5" fillId="0" borderId="0" xfId="9" applyFont="1" applyBorder="1" applyAlignment="1">
      <alignment horizontal="right" vertical="top" wrapText="1"/>
    </xf>
    <xf numFmtId="0" fontId="4" fillId="0" borderId="3" xfId="9" applyFont="1" applyBorder="1" applyAlignment="1">
      <alignment vertical="top" wrapText="1"/>
    </xf>
    <xf numFmtId="0" fontId="12" fillId="0" borderId="0" xfId="9" applyBorder="1"/>
    <xf numFmtId="3" fontId="5" fillId="0" borderId="0" xfId="9" applyNumberFormat="1" applyFont="1" applyBorder="1" applyAlignment="1">
      <alignment horizontal="right" vertical="top" wrapText="1"/>
    </xf>
    <xf numFmtId="0" fontId="4" fillId="0" borderId="2" xfId="9" applyFont="1" applyBorder="1" applyAlignment="1">
      <alignment vertical="top" wrapText="1"/>
    </xf>
    <xf numFmtId="0" fontId="5" fillId="0" borderId="0" xfId="9" applyFont="1" applyBorder="1" applyAlignment="1">
      <alignment vertical="top" wrapText="1"/>
    </xf>
    <xf numFmtId="3" fontId="5" fillId="0" borderId="0" xfId="3" applyNumberFormat="1" applyFont="1" applyFill="1" applyBorder="1"/>
    <xf numFmtId="3" fontId="12" fillId="0" borderId="0" xfId="9" applyNumberFormat="1"/>
    <xf numFmtId="0" fontId="4" fillId="0" borderId="0" xfId="9" applyFont="1" applyBorder="1"/>
    <xf numFmtId="3" fontId="5" fillId="0" borderId="0" xfId="9" applyNumberFormat="1" applyFont="1" applyFill="1" applyBorder="1"/>
    <xf numFmtId="3" fontId="5" fillId="0" borderId="0" xfId="9" applyNumberFormat="1" applyFont="1" applyFill="1"/>
    <xf numFmtId="4" fontId="5" fillId="0" borderId="0" xfId="9" applyNumberFormat="1" applyFont="1" applyBorder="1" applyAlignment="1">
      <alignment horizontal="right" vertical="top" wrapText="1"/>
    </xf>
    <xf numFmtId="0" fontId="5" fillId="0" borderId="11" xfId="9" applyFont="1" applyBorder="1"/>
    <xf numFmtId="3" fontId="5" fillId="0" borderId="11" xfId="9" applyNumberFormat="1" applyFont="1" applyBorder="1"/>
    <xf numFmtId="0" fontId="12" fillId="0" borderId="0" xfId="9" quotePrefix="1" applyFont="1" applyBorder="1"/>
    <xf numFmtId="3" fontId="5" fillId="0" borderId="0" xfId="9" applyNumberFormat="1" applyFont="1" applyBorder="1"/>
    <xf numFmtId="0" fontId="4" fillId="4" borderId="0" xfId="9" applyFont="1" applyFill="1" applyBorder="1"/>
    <xf numFmtId="3" fontId="4" fillId="0" borderId="1" xfId="9" applyNumberFormat="1" applyFont="1" applyBorder="1" applyAlignment="1">
      <alignment horizontal="center" wrapText="1"/>
    </xf>
    <xf numFmtId="3" fontId="5" fillId="0" borderId="0" xfId="3" quotePrefix="1" applyNumberFormat="1" applyFont="1" applyFill="1" applyBorder="1" applyAlignment="1">
      <alignment horizontal="center"/>
    </xf>
    <xf numFmtId="165" fontId="11" fillId="0" borderId="0" xfId="3" applyNumberFormat="1" applyFont="1" applyFill="1" applyBorder="1"/>
    <xf numFmtId="165" fontId="5" fillId="0" borderId="0" xfId="3" applyNumberFormat="1" applyFont="1" applyFill="1" applyBorder="1"/>
    <xf numFmtId="167" fontId="12" fillId="0" borderId="0" xfId="9" applyNumberFormat="1"/>
    <xf numFmtId="10" fontId="5" fillId="0" borderId="1" xfId="12" applyNumberFormat="1" applyFont="1" applyFill="1" applyBorder="1"/>
    <xf numFmtId="10" fontId="5" fillId="0" borderId="0" xfId="12" applyNumberFormat="1" applyFont="1" applyFill="1" applyBorder="1"/>
    <xf numFmtId="166" fontId="5" fillId="0" borderId="1" xfId="11" applyNumberFormat="1" applyFont="1" applyFill="1" applyBorder="1"/>
    <xf numFmtId="166" fontId="5" fillId="0" borderId="14" xfId="11" applyNumberFormat="1" applyFont="1" applyFill="1" applyBorder="1"/>
    <xf numFmtId="166" fontId="5" fillId="0" borderId="15" xfId="11" applyNumberFormat="1" applyFont="1" applyFill="1" applyBorder="1"/>
    <xf numFmtId="3" fontId="5" fillId="0" borderId="1" xfId="0" applyNumberFormat="1" applyFont="1" applyFill="1" applyBorder="1"/>
    <xf numFmtId="165" fontId="5" fillId="0" borderId="0" xfId="0" applyNumberFormat="1" applyFont="1" applyBorder="1" applyAlignment="1">
      <alignment vertical="top" wrapText="1"/>
    </xf>
    <xf numFmtId="165" fontId="5" fillId="5" borderId="0" xfId="3" applyNumberFormat="1" applyFont="1" applyFill="1" applyBorder="1"/>
    <xf numFmtId="165" fontId="5" fillId="5" borderId="0" xfId="3" applyNumberFormat="1" applyFont="1" applyFill="1" applyBorder="1"/>
    <xf numFmtId="0" fontId="4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10" fontId="5" fillId="0" borderId="1" xfId="10" applyNumberFormat="1" applyFont="1" applyBorder="1"/>
    <xf numFmtId="10" fontId="5" fillId="0" borderId="1" xfId="1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2" xfId="0" applyFont="1" applyBorder="1" applyAlignment="1">
      <alignment horizontal="center" wrapText="1"/>
    </xf>
    <xf numFmtId="166" fontId="9" fillId="0" borderId="17" xfId="0" applyNumberFormat="1" applyFont="1" applyBorder="1"/>
    <xf numFmtId="166" fontId="10" fillId="0" borderId="17" xfId="0" applyNumberFormat="1" applyFont="1" applyBorder="1"/>
    <xf numFmtId="166" fontId="10" fillId="0" borderId="18" xfId="0" applyNumberFormat="1" applyFont="1" applyBorder="1"/>
    <xf numFmtId="166" fontId="4" fillId="0" borderId="4" xfId="0" applyNumberFormat="1" applyFont="1" applyBorder="1"/>
    <xf numFmtId="166" fontId="10" fillId="0" borderId="19" xfId="0" applyNumberFormat="1" applyFont="1" applyBorder="1"/>
    <xf numFmtId="166" fontId="9" fillId="0" borderId="20" xfId="0" applyNumberFormat="1" applyFont="1" applyBorder="1"/>
    <xf numFmtId="166" fontId="9" fillId="3" borderId="21" xfId="0" applyNumberFormat="1" applyFont="1" applyFill="1" applyBorder="1"/>
    <xf numFmtId="166" fontId="10" fillId="0" borderId="17" xfId="0" applyNumberFormat="1" applyFont="1" applyBorder="1" applyAlignment="1">
      <alignment horizontal="right"/>
    </xf>
    <xf numFmtId="166" fontId="4" fillId="0" borderId="4" xfId="9" applyNumberFormat="1" applyFont="1" applyBorder="1"/>
    <xf numFmtId="10" fontId="5" fillId="0" borderId="1" xfId="13" applyNumberFormat="1" applyFont="1" applyBorder="1"/>
    <xf numFmtId="10" fontId="5" fillId="0" borderId="1" xfId="13" applyNumberFormat="1" applyFont="1" applyBorder="1" applyAlignment="1">
      <alignment vertical="top" wrapText="1"/>
    </xf>
    <xf numFmtId="165" fontId="5" fillId="0" borderId="1" xfId="3" applyNumberFormat="1" applyFont="1" applyBorder="1"/>
    <xf numFmtId="9" fontId="5" fillId="0" borderId="1" xfId="12" applyFont="1" applyBorder="1"/>
    <xf numFmtId="165" fontId="5" fillId="5" borderId="1" xfId="3" applyNumberFormat="1" applyFont="1" applyFill="1" applyBorder="1"/>
    <xf numFmtId="165" fontId="5" fillId="5" borderId="3" xfId="3" applyNumberFormat="1" applyFont="1" applyFill="1" applyBorder="1"/>
    <xf numFmtId="165" fontId="5" fillId="5" borderId="2" xfId="3" applyNumberFormat="1" applyFont="1" applyFill="1" applyBorder="1"/>
    <xf numFmtId="165" fontId="19" fillId="0" borderId="1" xfId="3" applyNumberFormat="1" applyFont="1" applyBorder="1"/>
    <xf numFmtId="164" fontId="5" fillId="0" borderId="1" xfId="0" applyNumberFormat="1" applyFont="1" applyBorder="1"/>
    <xf numFmtId="164" fontId="5" fillId="0" borderId="3" xfId="0" applyNumberFormat="1" applyFont="1" applyBorder="1"/>
    <xf numFmtId="164" fontId="5" fillId="0" borderId="2" xfId="0" applyNumberFormat="1" applyFont="1" applyBorder="1"/>
    <xf numFmtId="0" fontId="5" fillId="0" borderId="1" xfId="0" applyFont="1" applyBorder="1"/>
    <xf numFmtId="165" fontId="5" fillId="5" borderId="0" xfId="3" applyNumberFormat="1" applyFont="1" applyFill="1"/>
    <xf numFmtId="165" fontId="5" fillId="5" borderId="0" xfId="3" quotePrefix="1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9" applyFont="1" applyAlignment="1">
      <alignment horizontal="center"/>
    </xf>
    <xf numFmtId="17" fontId="2" fillId="0" borderId="0" xfId="9" quotePrefix="1" applyNumberFormat="1" applyFont="1" applyAlignment="1">
      <alignment horizontal="center"/>
    </xf>
  </cellXfs>
  <cellStyles count="19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3 2" xfId="5" xr:uid="{00000000-0005-0000-0000-000004000000}"/>
    <cellStyle name="Comma 4" xfId="6" xr:uid="{00000000-0005-0000-0000-000005000000}"/>
    <cellStyle name="Comma 4 2" xfId="7" xr:uid="{00000000-0005-0000-0000-000006000000}"/>
    <cellStyle name="Comma 5" xfId="8" xr:uid="{00000000-0005-0000-0000-000007000000}"/>
    <cellStyle name="Normal" xfId="0" builtinId="0"/>
    <cellStyle name="Normal 2" xfId="9" xr:uid="{00000000-0005-0000-0000-000009000000}"/>
    <cellStyle name="Percent" xfId="10" builtinId="5"/>
    <cellStyle name="Percent 2" xfId="11" xr:uid="{00000000-0005-0000-0000-00000B000000}"/>
    <cellStyle name="Percent 2 2" xfId="12" xr:uid="{00000000-0005-0000-0000-00000C000000}"/>
    <cellStyle name="Percent 2 3" xfId="13" xr:uid="{00000000-0005-0000-0000-00000D000000}"/>
    <cellStyle name="Percent 3" xfId="14" xr:uid="{00000000-0005-0000-0000-00000E000000}"/>
    <cellStyle name="Percent 3 2" xfId="15" xr:uid="{00000000-0005-0000-0000-00000F000000}"/>
    <cellStyle name="Percent 4" xfId="16" xr:uid="{00000000-0005-0000-0000-000010000000}"/>
    <cellStyle name="Percent 4 2" xfId="17" xr:uid="{00000000-0005-0000-0000-000011000000}"/>
    <cellStyle name="Percent 5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5"/>
  <sheetViews>
    <sheetView workbookViewId="0">
      <selection activeCell="A4" sqref="A4:D4"/>
    </sheetView>
  </sheetViews>
  <sheetFormatPr defaultRowHeight="12.5" x14ac:dyDescent="0.25"/>
  <cols>
    <col min="1" max="1" width="70.26953125" customWidth="1"/>
    <col min="2" max="2" width="20.7265625" bestFit="1" customWidth="1"/>
    <col min="3" max="3" width="20.81640625" bestFit="1" customWidth="1"/>
    <col min="4" max="4" width="18.81640625" bestFit="1" customWidth="1"/>
    <col min="5" max="5" width="8.453125" bestFit="1" customWidth="1"/>
    <col min="6" max="6" width="9.81640625" customWidth="1"/>
    <col min="7" max="7" width="8.453125" bestFit="1" customWidth="1"/>
    <col min="8" max="8" width="16.7265625" bestFit="1" customWidth="1"/>
    <col min="9" max="9" width="15.453125" customWidth="1"/>
    <col min="10" max="10" width="11" bestFit="1" customWidth="1"/>
    <col min="11" max="11" width="11" customWidth="1"/>
    <col min="12" max="12" width="12.81640625" bestFit="1" customWidth="1"/>
    <col min="13" max="13" width="10.26953125" bestFit="1" customWidth="1"/>
  </cols>
  <sheetData>
    <row r="1" spans="1:15" ht="15.5" x14ac:dyDescent="0.35">
      <c r="A1" s="146" t="s">
        <v>55</v>
      </c>
      <c r="B1" s="146"/>
      <c r="C1" s="146"/>
      <c r="D1" s="146"/>
    </row>
    <row r="2" spans="1:15" ht="15.5" x14ac:dyDescent="0.35">
      <c r="A2" s="146" t="s">
        <v>28</v>
      </c>
      <c r="B2" s="146"/>
      <c r="C2" s="146"/>
      <c r="D2" s="146"/>
    </row>
    <row r="3" spans="1:15" ht="5.25" customHeight="1" x14ac:dyDescent="0.25"/>
    <row r="4" spans="1:15" s="45" customFormat="1" ht="18" customHeight="1" x14ac:dyDescent="0.4">
      <c r="A4" s="147" t="s">
        <v>70</v>
      </c>
      <c r="B4" s="147"/>
      <c r="C4" s="147"/>
      <c r="D4" s="147"/>
      <c r="H4" s="46"/>
      <c r="I4" s="46"/>
    </row>
    <row r="5" spans="1:15" ht="9" customHeight="1" x14ac:dyDescent="0.4">
      <c r="A5" s="147"/>
      <c r="B5" s="147"/>
      <c r="C5" s="147"/>
      <c r="D5" s="147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3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5" x14ac:dyDescent="0.35">
      <c r="A7" s="14" t="s">
        <v>0</v>
      </c>
      <c r="B7" s="136">
        <v>29925</v>
      </c>
      <c r="C7" s="136">
        <v>12009</v>
      </c>
      <c r="D7" s="136">
        <f>SUM(B7:C7)</f>
        <v>41934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" thickBot="1" x14ac:dyDescent="0.4">
      <c r="A8" s="16" t="s">
        <v>6</v>
      </c>
      <c r="B8" s="137">
        <v>258939</v>
      </c>
      <c r="C8" s="137">
        <v>24044</v>
      </c>
      <c r="D8" s="137">
        <f>SUM(B8:C8)</f>
        <v>282983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5.5" x14ac:dyDescent="0.35">
      <c r="A9" s="15" t="s">
        <v>5</v>
      </c>
      <c r="B9" s="138">
        <f>SUM(B7:B8)</f>
        <v>288864</v>
      </c>
      <c r="C9" s="138">
        <f>SUM(C7:C8)</f>
        <v>36053</v>
      </c>
      <c r="D9" s="138">
        <f>SUM(D7:D8)</f>
        <v>324917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5" x14ac:dyDescent="0.35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5" x14ac:dyDescent="0.35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5" x14ac:dyDescent="0.35">
      <c r="A12" s="14" t="s">
        <v>30</v>
      </c>
      <c r="B12" s="136">
        <v>26213551</v>
      </c>
      <c r="C12" s="136">
        <v>300971183</v>
      </c>
      <c r="D12" s="136">
        <f>SUM(B12:C12)</f>
        <v>327184734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" thickBot="1" x14ac:dyDescent="0.4">
      <c r="A13" s="16" t="s">
        <v>31</v>
      </c>
      <c r="B13" s="137">
        <v>215512578</v>
      </c>
      <c r="C13" s="137">
        <v>65503152</v>
      </c>
      <c r="D13" s="137">
        <f>SUM(B13:C13)</f>
        <v>281015730</v>
      </c>
      <c r="E13" s="43"/>
      <c r="F13" s="45"/>
      <c r="H13" s="5"/>
      <c r="I13" s="10"/>
      <c r="J13" s="10"/>
      <c r="K13" s="10"/>
      <c r="L13" s="10"/>
      <c r="M13" s="10"/>
      <c r="N13" s="5"/>
      <c r="O13" s="64"/>
    </row>
    <row r="14" spans="1:15" ht="15.5" x14ac:dyDescent="0.35">
      <c r="A14" s="15" t="s">
        <v>32</v>
      </c>
      <c r="B14" s="138">
        <f>SUM(B12:B13)</f>
        <v>241726129</v>
      </c>
      <c r="C14" s="138">
        <f>SUM(C12:C13)</f>
        <v>366474335</v>
      </c>
      <c r="D14" s="138">
        <f>SUM(D12:D13)</f>
        <v>608200464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5">
      <c r="B15" s="23"/>
      <c r="C15" s="23"/>
      <c r="D15" s="23"/>
    </row>
    <row r="16" spans="1:15" ht="15.5" x14ac:dyDescent="0.35">
      <c r="A16" s="13"/>
      <c r="B16" s="17"/>
      <c r="C16" s="43"/>
      <c r="D16" s="43"/>
      <c r="E16" s="43"/>
      <c r="H16" s="5"/>
      <c r="I16" s="6"/>
      <c r="J16" s="7"/>
      <c r="K16" s="7"/>
      <c r="L16" s="7"/>
      <c r="M16" s="7"/>
      <c r="N16" s="5"/>
      <c r="O16" s="64"/>
    </row>
    <row r="17" spans="1:15" ht="15.5" x14ac:dyDescent="0.35">
      <c r="A17" s="14" t="s">
        <v>1</v>
      </c>
      <c r="B17" s="140">
        <v>84.911000000000001</v>
      </c>
      <c r="C17" s="140">
        <v>645.52499999999998</v>
      </c>
      <c r="D17" s="140">
        <f>SUM(B17:C17)</f>
        <v>730.43599999999992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" thickBot="1" x14ac:dyDescent="0.4">
      <c r="A18" s="16" t="s">
        <v>8</v>
      </c>
      <c r="B18" s="141">
        <v>731.75800000000004</v>
      </c>
      <c r="C18" s="141">
        <v>188.548</v>
      </c>
      <c r="D18" s="141">
        <f>SUM(B18:C18)</f>
        <v>920.30600000000004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5.5" x14ac:dyDescent="0.35">
      <c r="A19" s="15" t="s">
        <v>7</v>
      </c>
      <c r="B19" s="142">
        <f>SUM(B17:B18)</f>
        <v>816.6690000000001</v>
      </c>
      <c r="C19" s="142">
        <f>SUM(C17:C18)</f>
        <v>834.07299999999998</v>
      </c>
      <c r="D19" s="142">
        <f>SUM(D17:D18)</f>
        <v>1650.742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5" x14ac:dyDescent="0.35">
      <c r="A20" s="6"/>
      <c r="B20" s="33"/>
      <c r="C20" s="33"/>
      <c r="D20" s="33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35">
      <c r="A21" s="5"/>
      <c r="B21" s="17"/>
      <c r="C21" s="43"/>
      <c r="D21" s="43"/>
      <c r="E21" s="43"/>
      <c r="H21" s="5"/>
      <c r="I21" s="8"/>
      <c r="J21" s="7"/>
      <c r="K21" s="7"/>
      <c r="L21" s="7"/>
      <c r="M21" s="12"/>
      <c r="N21" s="5"/>
      <c r="O21" s="64"/>
    </row>
    <row r="22" spans="1:15" ht="15.5" x14ac:dyDescent="0.35">
      <c r="A22" s="14" t="s">
        <v>29</v>
      </c>
      <c r="B22" s="143">
        <v>26</v>
      </c>
      <c r="C22" s="143">
        <v>39</v>
      </c>
      <c r="D22" s="143">
        <v>41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" thickBot="1" x14ac:dyDescent="0.4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5" x14ac:dyDescent="0.35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5" x14ac:dyDescent="0.3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5" x14ac:dyDescent="0.35">
      <c r="A26" s="14" t="s">
        <v>66</v>
      </c>
      <c r="B26" s="136">
        <v>81857850</v>
      </c>
      <c r="C26" s="136">
        <v>1001297328</v>
      </c>
      <c r="D26" s="136">
        <f>SUM(B26:C26)</f>
        <v>1083155178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" thickBot="1" x14ac:dyDescent="0.4">
      <c r="A27" s="16" t="s">
        <v>67</v>
      </c>
      <c r="B27" s="137">
        <v>719720877</v>
      </c>
      <c r="C27" s="137">
        <v>215521699</v>
      </c>
      <c r="D27" s="137">
        <f>SUM(B27:C27)</f>
        <v>935242576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5.5" x14ac:dyDescent="0.35">
      <c r="A28" s="15" t="s">
        <v>68</v>
      </c>
      <c r="B28" s="138">
        <f>SUM(B26:B27)</f>
        <v>801578727</v>
      </c>
      <c r="C28" s="138">
        <f>SUM(C26:C27)</f>
        <v>1216819027</v>
      </c>
      <c r="D28" s="138">
        <f>SUM(D26:D27)</f>
        <v>2018397754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5" x14ac:dyDescent="0.35">
      <c r="A29" s="6"/>
      <c r="B29" s="144"/>
      <c r="C29" s="145"/>
      <c r="D29" s="144"/>
      <c r="E29" s="43"/>
      <c r="H29" s="5"/>
      <c r="I29" s="10"/>
      <c r="J29" s="10"/>
      <c r="K29" s="10"/>
      <c r="L29" s="10"/>
      <c r="M29" s="10"/>
      <c r="N29" s="5"/>
      <c r="O29" s="64"/>
    </row>
    <row r="30" spans="1:15" ht="15.75" customHeight="1" x14ac:dyDescent="0.35">
      <c r="A30" s="14" t="s">
        <v>35</v>
      </c>
      <c r="B30" s="136">
        <v>301430584</v>
      </c>
      <c r="C30" s="136">
        <v>3882262199</v>
      </c>
      <c r="D30" s="136">
        <f>SUM(B30:C30)</f>
        <v>4183692783</v>
      </c>
      <c r="E30" s="43"/>
      <c r="F30" s="58"/>
      <c r="H30" s="67"/>
      <c r="I30" s="10"/>
      <c r="J30" s="10"/>
      <c r="K30" s="10"/>
      <c r="L30" s="10"/>
      <c r="M30" s="10"/>
      <c r="N30" s="5"/>
      <c r="O30" s="64"/>
    </row>
    <row r="31" spans="1:15" ht="16" thickBot="1" x14ac:dyDescent="0.4">
      <c r="A31" s="16" t="s">
        <v>33</v>
      </c>
      <c r="B31" s="137">
        <v>2769235594</v>
      </c>
      <c r="C31" s="137">
        <v>878985280</v>
      </c>
      <c r="D31" s="137">
        <f>SUM(B31:C31)</f>
        <v>3648220874</v>
      </c>
      <c r="E31" s="43"/>
      <c r="H31" s="67"/>
      <c r="I31" s="10"/>
      <c r="J31" s="10"/>
      <c r="K31" s="10"/>
      <c r="L31" s="10"/>
      <c r="M31" s="10"/>
      <c r="N31" s="5"/>
      <c r="O31" s="64"/>
    </row>
    <row r="32" spans="1:15" ht="15.5" x14ac:dyDescent="0.35">
      <c r="A32" s="15" t="s">
        <v>34</v>
      </c>
      <c r="B32" s="138">
        <f>SUM(B30:B31)</f>
        <v>3070666178</v>
      </c>
      <c r="C32" s="138">
        <f>SUM(C30:C31)</f>
        <v>4761247479</v>
      </c>
      <c r="D32" s="138">
        <f>SUM(D30:D31)</f>
        <v>7831913657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5" x14ac:dyDescent="0.35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5" x14ac:dyDescent="0.35">
      <c r="A34" s="6"/>
      <c r="M34" s="10"/>
      <c r="N34" s="5"/>
      <c r="O34" s="64"/>
    </row>
    <row r="35" spans="1:15" ht="15.5" x14ac:dyDescent="0.35">
      <c r="A35" s="47"/>
      <c r="M35" s="10"/>
      <c r="N35" s="5"/>
      <c r="O35" s="64"/>
    </row>
    <row r="36" spans="1:15" ht="16" thickBot="1" x14ac:dyDescent="0.4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8"/>
      <c r="N36" s="5"/>
      <c r="O36" s="64"/>
    </row>
    <row r="37" spans="1:15" ht="31" x14ac:dyDescent="0.3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55" t="s">
        <v>40</v>
      </c>
      <c r="N37" s="5"/>
      <c r="O37" s="64"/>
    </row>
    <row r="38" spans="1:15" ht="15.5" x14ac:dyDescent="0.35">
      <c r="A38" s="14" t="s">
        <v>46</v>
      </c>
      <c r="B38" s="134">
        <v>9678</v>
      </c>
      <c r="C38" s="135">
        <v>0.28999999999999998</v>
      </c>
      <c r="D38" s="134">
        <v>37951</v>
      </c>
      <c r="E38" s="135">
        <v>0.3</v>
      </c>
      <c r="F38" s="134">
        <v>23381</v>
      </c>
      <c r="G38" s="135">
        <v>0.71</v>
      </c>
      <c r="H38" s="134">
        <v>90610</v>
      </c>
      <c r="I38" s="135">
        <v>0.7</v>
      </c>
      <c r="J38" s="134">
        <v>33059</v>
      </c>
      <c r="K38" s="119">
        <f>J38/J45</f>
        <v>0.9063219651277552</v>
      </c>
      <c r="L38" s="134">
        <v>128561</v>
      </c>
      <c r="M38" s="120">
        <f>L38/L45</f>
        <v>0.15414248717087908</v>
      </c>
      <c r="N38" s="5"/>
      <c r="O38" s="64"/>
    </row>
    <row r="39" spans="1:15" ht="15.5" x14ac:dyDescent="0.35">
      <c r="A39" s="14" t="s">
        <v>47</v>
      </c>
      <c r="B39" s="134">
        <v>1314</v>
      </c>
      <c r="C39" s="135">
        <v>0.55000000000000004</v>
      </c>
      <c r="D39" s="134">
        <v>68514</v>
      </c>
      <c r="E39" s="135">
        <v>0.57999999999999996</v>
      </c>
      <c r="F39" s="134">
        <v>1085</v>
      </c>
      <c r="G39" s="135">
        <v>0.45</v>
      </c>
      <c r="H39" s="134">
        <v>48685</v>
      </c>
      <c r="I39" s="135">
        <v>0.42</v>
      </c>
      <c r="J39" s="134">
        <v>2399</v>
      </c>
      <c r="K39" s="119">
        <f>J39/J45</f>
        <v>6.5769272946595028E-2</v>
      </c>
      <c r="L39" s="134">
        <v>117199</v>
      </c>
      <c r="M39" s="120">
        <f>L39/L45</f>
        <v>0.14051963934583472</v>
      </c>
      <c r="N39" s="5"/>
      <c r="O39" s="64"/>
    </row>
    <row r="40" spans="1:15" ht="15.5" x14ac:dyDescent="0.35">
      <c r="A40" s="14" t="s">
        <v>48</v>
      </c>
      <c r="B40" s="134">
        <v>309</v>
      </c>
      <c r="C40" s="135">
        <v>0.68</v>
      </c>
      <c r="D40" s="134">
        <v>43791</v>
      </c>
      <c r="E40" s="135">
        <v>0.7</v>
      </c>
      <c r="F40" s="134">
        <v>143</v>
      </c>
      <c r="G40" s="135">
        <v>0.32</v>
      </c>
      <c r="H40" s="134">
        <v>19193</v>
      </c>
      <c r="I40" s="135">
        <v>0.3</v>
      </c>
      <c r="J40" s="134">
        <v>452</v>
      </c>
      <c r="K40" s="119">
        <f>J40/J45</f>
        <v>1.2391709617282597E-2</v>
      </c>
      <c r="L40" s="134">
        <v>62984</v>
      </c>
      <c r="M40" s="120">
        <f>L40/L45</f>
        <v>7.5516761786005471E-2</v>
      </c>
      <c r="N40" s="5"/>
      <c r="O40" s="64"/>
    </row>
    <row r="41" spans="1:15" ht="15.5" x14ac:dyDescent="0.35">
      <c r="A41" s="14" t="s">
        <v>49</v>
      </c>
      <c r="B41" s="134">
        <v>144</v>
      </c>
      <c r="C41" s="135">
        <v>0.84</v>
      </c>
      <c r="D41" s="134">
        <v>35463</v>
      </c>
      <c r="E41" s="135">
        <v>0.84</v>
      </c>
      <c r="F41" s="134">
        <v>28</v>
      </c>
      <c r="G41" s="135">
        <v>0.16</v>
      </c>
      <c r="H41" s="134">
        <v>6734</v>
      </c>
      <c r="I41" s="135">
        <v>0.16</v>
      </c>
      <c r="J41" s="134">
        <v>172</v>
      </c>
      <c r="K41" s="119">
        <f>J41/J45</f>
        <v>4.7154293233907223E-3</v>
      </c>
      <c r="L41" s="134">
        <v>42197</v>
      </c>
      <c r="M41" s="120">
        <f>L41/L45</f>
        <v>5.0593496714785864E-2</v>
      </c>
      <c r="N41" s="5"/>
      <c r="O41" s="64"/>
    </row>
    <row r="42" spans="1:15" ht="15.5" x14ac:dyDescent="0.35">
      <c r="A42" s="14" t="s">
        <v>50</v>
      </c>
      <c r="B42" s="134">
        <v>96</v>
      </c>
      <c r="C42" s="135">
        <v>0.94</v>
      </c>
      <c r="D42" s="134">
        <v>32997</v>
      </c>
      <c r="E42" s="135">
        <v>0.94</v>
      </c>
      <c r="F42" s="134">
        <v>6</v>
      </c>
      <c r="G42" s="135">
        <v>0.06</v>
      </c>
      <c r="H42" s="134">
        <v>2133</v>
      </c>
      <c r="I42" s="135">
        <v>0.06</v>
      </c>
      <c r="J42" s="134">
        <v>102</v>
      </c>
      <c r="K42" s="119">
        <f>J42/J45</f>
        <v>2.796359249917754E-3</v>
      </c>
      <c r="L42" s="134">
        <v>35130</v>
      </c>
      <c r="M42" s="120">
        <f>L42/L45</f>
        <v>4.212028200086327E-2</v>
      </c>
      <c r="N42" s="5"/>
      <c r="O42" s="64"/>
    </row>
    <row r="43" spans="1:15" ht="15.5" x14ac:dyDescent="0.35">
      <c r="A43" s="14" t="s">
        <v>51</v>
      </c>
      <c r="B43" s="134">
        <v>61</v>
      </c>
      <c r="C43" s="135">
        <v>0.94</v>
      </c>
      <c r="D43" s="134">
        <v>26976</v>
      </c>
      <c r="E43" s="135">
        <v>0.94</v>
      </c>
      <c r="F43" s="134">
        <v>4</v>
      </c>
      <c r="G43" s="135">
        <v>0.06</v>
      </c>
      <c r="H43" s="134">
        <v>1850</v>
      </c>
      <c r="I43" s="135">
        <v>0.06</v>
      </c>
      <c r="J43" s="134">
        <v>65</v>
      </c>
      <c r="K43" s="119">
        <f>J43/J45</f>
        <v>1.7819936396534708E-3</v>
      </c>
      <c r="L43" s="134">
        <v>28826</v>
      </c>
      <c r="M43" s="120">
        <f>L43/L45</f>
        <v>3.4561891515994439E-2</v>
      </c>
      <c r="N43" s="5"/>
      <c r="O43" s="64"/>
    </row>
    <row r="44" spans="1:15" ht="15.5" x14ac:dyDescent="0.35">
      <c r="A44" s="14" t="s">
        <v>52</v>
      </c>
      <c r="B44" s="134">
        <v>202</v>
      </c>
      <c r="C44" s="135">
        <v>0.89</v>
      </c>
      <c r="D44" s="134">
        <v>399834</v>
      </c>
      <c r="E44" s="135">
        <v>0.95</v>
      </c>
      <c r="F44" s="134">
        <v>25</v>
      </c>
      <c r="G44" s="135">
        <v>0.11</v>
      </c>
      <c r="H44" s="134">
        <v>19309</v>
      </c>
      <c r="I44" s="135">
        <v>0</v>
      </c>
      <c r="J44" s="134">
        <v>227</v>
      </c>
      <c r="K44" s="119">
        <f>J44/J45</f>
        <v>6.223270095405198E-3</v>
      </c>
      <c r="L44" s="134">
        <v>419143</v>
      </c>
      <c r="M44" s="120">
        <f>L44/L45</f>
        <v>0.50254544146563718</v>
      </c>
      <c r="N44" s="5"/>
      <c r="O44" s="64"/>
    </row>
    <row r="45" spans="1:15" ht="15.5" x14ac:dyDescent="0.35">
      <c r="A45" s="14" t="s">
        <v>4</v>
      </c>
      <c r="B45" s="139">
        <v>11804</v>
      </c>
      <c r="C45" s="135">
        <v>0.32</v>
      </c>
      <c r="D45" s="139">
        <v>645526</v>
      </c>
      <c r="E45" s="135">
        <v>0.77</v>
      </c>
      <c r="F45" s="139">
        <v>24672</v>
      </c>
      <c r="G45" s="135">
        <v>0.68</v>
      </c>
      <c r="H45" s="139">
        <v>188514</v>
      </c>
      <c r="I45" s="135">
        <v>0.23</v>
      </c>
      <c r="J45" s="139">
        <v>36476</v>
      </c>
      <c r="K45" s="119">
        <f>J45/J45</f>
        <v>1</v>
      </c>
      <c r="L45" s="139">
        <v>834040</v>
      </c>
      <c r="M45" s="120">
        <f>L45/L45</f>
        <v>1</v>
      </c>
      <c r="N45" s="5"/>
      <c r="O45" s="64"/>
    </row>
    <row r="46" spans="1:15" ht="15.5" x14ac:dyDescent="0.3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5" x14ac:dyDescent="0.3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5" x14ac:dyDescent="0.3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5" x14ac:dyDescent="0.35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14"/>
      <c r="M49" s="10"/>
      <c r="N49" s="5"/>
      <c r="O49" s="64"/>
    </row>
    <row r="50" spans="1:15" ht="15.5" x14ac:dyDescent="0.35">
      <c r="A50" s="35"/>
      <c r="B50" s="68"/>
      <c r="C50" s="68"/>
      <c r="D50" s="65"/>
      <c r="E50" s="43"/>
      <c r="H50" s="5"/>
      <c r="I50" s="10"/>
      <c r="J50" s="10"/>
      <c r="K50" s="10"/>
      <c r="L50" s="114"/>
      <c r="M50" s="10"/>
      <c r="N50" s="5"/>
      <c r="O50" s="64"/>
    </row>
    <row r="51" spans="1:15" ht="15.65" customHeight="1" x14ac:dyDescent="0.35">
      <c r="A51" s="148" t="s">
        <v>64</v>
      </c>
      <c r="B51" s="148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.5" x14ac:dyDescent="0.35">
      <c r="A52" s="149" t="s">
        <v>36</v>
      </c>
      <c r="B52" s="149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" thickBot="1" x14ac:dyDescent="0.4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6" thickBot="1" x14ac:dyDescent="0.4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5" x14ac:dyDescent="0.35">
      <c r="A55" s="30" t="s">
        <v>10</v>
      </c>
      <c r="B55" s="128">
        <v>0.26800000000000002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5" x14ac:dyDescent="0.35">
      <c r="A56" s="26" t="s">
        <v>11</v>
      </c>
      <c r="B56" s="123">
        <v>0.33100000000000002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5" x14ac:dyDescent="0.35">
      <c r="A57" s="26" t="s">
        <v>12</v>
      </c>
      <c r="B57" s="123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5" x14ac:dyDescent="0.35">
      <c r="A58" s="26" t="s">
        <v>13</v>
      </c>
      <c r="B58" s="123">
        <v>0.34300000000000003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5" x14ac:dyDescent="0.35">
      <c r="A59" s="26" t="s">
        <v>14</v>
      </c>
      <c r="B59" s="123">
        <v>1E-3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" thickBot="1" x14ac:dyDescent="0.4">
      <c r="A60" s="31" t="s">
        <v>24</v>
      </c>
      <c r="B60" s="129">
        <v>5.7000000000000002E-2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35">
      <c r="A61" s="29" t="s">
        <v>53</v>
      </c>
      <c r="B61" s="127">
        <v>3.0000000000000001E-3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5" x14ac:dyDescent="0.35">
      <c r="A62" s="26" t="s">
        <v>15</v>
      </c>
      <c r="B62" s="130" t="s">
        <v>65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5" x14ac:dyDescent="0.35">
      <c r="A63" s="26" t="s">
        <v>16</v>
      </c>
      <c r="B63" s="124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5" x14ac:dyDescent="0.35">
      <c r="A64" s="26" t="s">
        <v>17</v>
      </c>
      <c r="B64" s="124">
        <v>1.7000000000000001E-2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5" x14ac:dyDescent="0.35">
      <c r="A65" s="26" t="s">
        <v>18</v>
      </c>
      <c r="B65" s="124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5" x14ac:dyDescent="0.35">
      <c r="A66" s="26" t="s">
        <v>19</v>
      </c>
      <c r="B66" s="124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5" x14ac:dyDescent="0.35">
      <c r="A67" s="26" t="s">
        <v>37</v>
      </c>
      <c r="B67" s="124">
        <v>3.0000000000000001E-3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5" x14ac:dyDescent="0.35">
      <c r="A68" s="27" t="s">
        <v>20</v>
      </c>
      <c r="B68" s="124">
        <v>2E-3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" thickBot="1" x14ac:dyDescent="0.4">
      <c r="A69" s="28" t="s">
        <v>21</v>
      </c>
      <c r="B69" s="125">
        <v>2.7E-2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" thickBot="1" x14ac:dyDescent="0.4">
      <c r="A70" s="25" t="s">
        <v>22</v>
      </c>
      <c r="B70" s="126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.5" x14ac:dyDescent="0.35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5" x14ac:dyDescent="0.35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5" x14ac:dyDescent="0.35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.5" x14ac:dyDescent="0.3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.5" x14ac:dyDescent="0.35">
      <c r="M75" s="64"/>
      <c r="N75" s="64"/>
      <c r="O75" s="64"/>
    </row>
    <row r="76" spans="1:15" ht="15.5" x14ac:dyDescent="0.35">
      <c r="M76" s="64"/>
      <c r="N76" s="64"/>
      <c r="O76" s="64"/>
    </row>
    <row r="77" spans="1:15" ht="15.5" x14ac:dyDescent="0.35">
      <c r="M77" s="64"/>
      <c r="N77" s="64"/>
      <c r="O77" s="64"/>
    </row>
    <row r="78" spans="1:15" ht="15.5" x14ac:dyDescent="0.35">
      <c r="M78" s="64"/>
      <c r="N78" s="64"/>
      <c r="O78" s="64"/>
    </row>
    <row r="79" spans="1:15" ht="15.5" x14ac:dyDescent="0.35">
      <c r="M79" s="64"/>
      <c r="N79" s="64"/>
      <c r="O79" s="64"/>
    </row>
    <row r="80" spans="1:15" ht="15.5" x14ac:dyDescent="0.35">
      <c r="M80" s="64"/>
      <c r="N80" s="64"/>
      <c r="O80" s="64"/>
    </row>
    <row r="81" spans="1:15" ht="15.5" x14ac:dyDescent="0.35">
      <c r="M81" s="64"/>
      <c r="N81" s="64"/>
      <c r="O81" s="64"/>
    </row>
    <row r="82" spans="1:15" ht="15.5" x14ac:dyDescent="0.35">
      <c r="M82" s="64"/>
      <c r="N82" s="64"/>
      <c r="O82" s="64"/>
    </row>
    <row r="83" spans="1:15" ht="15.5" x14ac:dyDescent="0.35">
      <c r="M83" s="64"/>
      <c r="N83" s="64"/>
      <c r="O83" s="64"/>
    </row>
    <row r="84" spans="1:15" ht="15.5" x14ac:dyDescent="0.35">
      <c r="M84" s="64"/>
      <c r="N84" s="64"/>
      <c r="O84" s="64"/>
    </row>
    <row r="85" spans="1:15" ht="15.5" x14ac:dyDescent="0.35">
      <c r="M85" s="64"/>
      <c r="N85" s="64"/>
      <c r="O85" s="64"/>
    </row>
    <row r="86" spans="1:15" ht="15.5" x14ac:dyDescent="0.35">
      <c r="M86" s="64"/>
      <c r="N86" s="64"/>
      <c r="O86" s="64"/>
    </row>
    <row r="87" spans="1:15" ht="15.5" x14ac:dyDescent="0.35">
      <c r="M87" s="64"/>
      <c r="N87" s="64"/>
      <c r="O87" s="64"/>
    </row>
    <row r="88" spans="1:15" ht="15.5" x14ac:dyDescent="0.3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.5" x14ac:dyDescent="0.3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.5" x14ac:dyDescent="0.3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.5" x14ac:dyDescent="0.3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.5" x14ac:dyDescent="0.3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.5" x14ac:dyDescent="0.3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.5" x14ac:dyDescent="0.3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.5" x14ac:dyDescent="0.3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.5" x14ac:dyDescent="0.3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.5" x14ac:dyDescent="0.3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.5" x14ac:dyDescent="0.3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.5" x14ac:dyDescent="0.3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.5" x14ac:dyDescent="0.3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.5" x14ac:dyDescent="0.3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.5" x14ac:dyDescent="0.3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.5" x14ac:dyDescent="0.3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.5" x14ac:dyDescent="0.35">
      <c r="F104" s="64"/>
    </row>
    <row r="105" spans="1:15" ht="15.5" x14ac:dyDescent="0.35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05"/>
  <sheetViews>
    <sheetView topLeftCell="B33" workbookViewId="0">
      <selection activeCell="H49" sqref="H49"/>
    </sheetView>
  </sheetViews>
  <sheetFormatPr defaultRowHeight="12.5" x14ac:dyDescent="0.25"/>
  <cols>
    <col min="1" max="1" width="70.26953125" customWidth="1"/>
    <col min="2" max="2" width="20.7265625" customWidth="1"/>
    <col min="3" max="3" width="20.81640625" bestFit="1" customWidth="1"/>
    <col min="4" max="4" width="18.81640625" bestFit="1" customWidth="1"/>
    <col min="5" max="5" width="8.453125" bestFit="1" customWidth="1"/>
    <col min="6" max="6" width="9.81640625" customWidth="1"/>
    <col min="7" max="7" width="5.7265625" customWidth="1"/>
    <col min="8" max="8" width="16.7265625" bestFit="1" customWidth="1"/>
    <col min="9" max="9" width="15.453125" customWidth="1"/>
    <col min="10" max="10" width="11" bestFit="1" customWidth="1"/>
    <col min="11" max="11" width="11" customWidth="1"/>
    <col min="12" max="12" width="12.81640625" bestFit="1" customWidth="1"/>
    <col min="13" max="13" width="11" customWidth="1"/>
  </cols>
  <sheetData>
    <row r="1" spans="1:15" ht="15.5" x14ac:dyDescent="0.35">
      <c r="A1" s="146" t="s">
        <v>55</v>
      </c>
      <c r="B1" s="146"/>
      <c r="C1" s="146"/>
      <c r="D1" s="146"/>
    </row>
    <row r="2" spans="1:15" ht="15.5" x14ac:dyDescent="0.35">
      <c r="A2" s="146" t="s">
        <v>28</v>
      </c>
      <c r="B2" s="146"/>
      <c r="C2" s="146"/>
      <c r="D2" s="146"/>
    </row>
    <row r="3" spans="1:15" ht="5.25" customHeight="1" x14ac:dyDescent="0.25"/>
    <row r="4" spans="1:15" s="45" customFormat="1" ht="18" customHeight="1" x14ac:dyDescent="0.4">
      <c r="A4" s="147" t="s">
        <v>69</v>
      </c>
      <c r="B4" s="147"/>
      <c r="C4" s="147"/>
      <c r="D4" s="147"/>
      <c r="H4" s="46"/>
      <c r="I4" s="46"/>
    </row>
    <row r="5" spans="1:15" ht="9" customHeight="1" x14ac:dyDescent="0.4">
      <c r="A5" s="147"/>
      <c r="B5" s="147"/>
      <c r="C5" s="147"/>
      <c r="D5" s="147"/>
      <c r="E5" s="43"/>
      <c r="H5" s="5"/>
      <c r="I5" s="5"/>
      <c r="J5" s="5"/>
      <c r="K5" s="5"/>
      <c r="L5" s="5"/>
      <c r="M5" s="3"/>
      <c r="N5" s="3"/>
      <c r="O5" s="2"/>
    </row>
    <row r="6" spans="1:15" ht="18.75" customHeight="1" x14ac:dyDescent="0.3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3"/>
      <c r="N6" s="3"/>
      <c r="O6" s="2"/>
    </row>
    <row r="7" spans="1:15" ht="15.5" x14ac:dyDescent="0.35">
      <c r="A7" s="14" t="s">
        <v>0</v>
      </c>
      <c r="B7" s="136">
        <v>29349</v>
      </c>
      <c r="C7" s="136">
        <v>11946</v>
      </c>
      <c r="D7" s="136">
        <f>SUM(B7:C7)</f>
        <v>41295</v>
      </c>
      <c r="E7" s="43"/>
      <c r="G7" s="57"/>
      <c r="H7" s="65"/>
      <c r="I7" s="65"/>
      <c r="J7" s="65"/>
      <c r="K7" s="65"/>
      <c r="L7" s="7"/>
      <c r="M7" s="7"/>
      <c r="N7" s="3"/>
      <c r="O7" s="2"/>
    </row>
    <row r="8" spans="1:15" ht="16" thickBot="1" x14ac:dyDescent="0.4">
      <c r="A8" s="16" t="s">
        <v>6</v>
      </c>
      <c r="B8" s="137">
        <v>259240</v>
      </c>
      <c r="C8" s="137">
        <v>24062</v>
      </c>
      <c r="D8" s="137">
        <f>SUM(B8:C8)</f>
        <v>283302</v>
      </c>
      <c r="E8" s="43"/>
      <c r="G8" s="57"/>
      <c r="H8" s="65"/>
      <c r="I8" s="65"/>
      <c r="J8" s="65"/>
      <c r="K8" s="65"/>
      <c r="L8" s="9"/>
      <c r="M8" s="9"/>
      <c r="N8" s="3"/>
      <c r="O8" s="2"/>
    </row>
    <row r="9" spans="1:15" ht="15.5" x14ac:dyDescent="0.35">
      <c r="A9" s="15" t="s">
        <v>5</v>
      </c>
      <c r="B9" s="138">
        <f>SUM(B7:B8)</f>
        <v>288589</v>
      </c>
      <c r="C9" s="138">
        <f>SUM(C7:C8)</f>
        <v>36008</v>
      </c>
      <c r="D9" s="138">
        <f>SUM(D7:D8)</f>
        <v>324597</v>
      </c>
      <c r="E9" s="43"/>
      <c r="G9" s="8"/>
      <c r="H9" s="65"/>
      <c r="I9" s="65"/>
      <c r="J9" s="65"/>
      <c r="K9" s="65"/>
      <c r="L9" s="10"/>
      <c r="M9" s="11"/>
      <c r="N9" s="3"/>
      <c r="O9" s="2"/>
    </row>
    <row r="10" spans="1:15" ht="15.5" x14ac:dyDescent="0.35">
      <c r="A10" s="6"/>
      <c r="B10" s="116"/>
      <c r="C10" s="116"/>
      <c r="D10" s="116"/>
      <c r="E10" s="43"/>
      <c r="G10" s="57"/>
      <c r="H10" s="56"/>
      <c r="I10" s="56"/>
      <c r="J10" s="10"/>
      <c r="K10" s="10"/>
      <c r="L10" s="10"/>
      <c r="M10" s="11"/>
      <c r="N10" s="3"/>
      <c r="O10" s="2"/>
    </row>
    <row r="11" spans="1:15" ht="15.5" x14ac:dyDescent="0.35">
      <c r="A11" s="6"/>
      <c r="B11" s="116"/>
      <c r="C11" s="116"/>
      <c r="D11" s="116"/>
      <c r="E11" s="43"/>
      <c r="G11" s="57"/>
      <c r="H11" s="56"/>
      <c r="I11" s="56"/>
      <c r="J11" s="10"/>
      <c r="K11" s="10"/>
      <c r="L11" s="10"/>
      <c r="M11" s="11"/>
      <c r="N11" s="3"/>
      <c r="O11" s="2"/>
    </row>
    <row r="12" spans="1:15" ht="15.5" x14ac:dyDescent="0.35">
      <c r="A12" s="14" t="s">
        <v>30</v>
      </c>
      <c r="B12" s="136">
        <v>24582274</v>
      </c>
      <c r="C12" s="136">
        <v>301841093</v>
      </c>
      <c r="D12" s="136">
        <f>SUM(B12:C12)</f>
        <v>326423367</v>
      </c>
      <c r="E12" s="43"/>
      <c r="F12" s="23"/>
      <c r="H12" s="5"/>
      <c r="I12" s="10"/>
      <c r="J12" s="10"/>
      <c r="K12" s="10"/>
      <c r="L12" s="10"/>
      <c r="M12" s="11"/>
      <c r="N12" s="3"/>
      <c r="O12" s="2"/>
    </row>
    <row r="13" spans="1:15" ht="16" thickBot="1" x14ac:dyDescent="0.4">
      <c r="A13" s="16" t="s">
        <v>31</v>
      </c>
      <c r="B13" s="137">
        <v>226387051</v>
      </c>
      <c r="C13" s="137">
        <v>67475827</v>
      </c>
      <c r="D13" s="137">
        <f>SUM(B13:C13)</f>
        <v>293862878</v>
      </c>
      <c r="E13" s="43"/>
      <c r="F13" s="45"/>
      <c r="H13" s="5"/>
      <c r="I13" s="10"/>
      <c r="J13" s="10"/>
      <c r="K13" s="10"/>
      <c r="L13" s="10"/>
      <c r="M13" s="11"/>
      <c r="N13" s="3"/>
      <c r="O13" s="2"/>
    </row>
    <row r="14" spans="1:15" ht="15.5" x14ac:dyDescent="0.35">
      <c r="A14" s="15" t="s">
        <v>32</v>
      </c>
      <c r="B14" s="138">
        <f>SUM(B12:B13)</f>
        <v>250969325</v>
      </c>
      <c r="C14" s="138">
        <f>SUM(C12:C13)</f>
        <v>369316920</v>
      </c>
      <c r="D14" s="138">
        <f>SUM(D12:D13)</f>
        <v>620286245</v>
      </c>
      <c r="E14" s="43"/>
      <c r="H14" s="5"/>
      <c r="I14" s="10"/>
      <c r="J14" s="10"/>
      <c r="K14" s="10"/>
      <c r="L14" s="10"/>
      <c r="M14" s="11"/>
      <c r="N14" s="3"/>
      <c r="O14" s="2"/>
    </row>
    <row r="15" spans="1:15" ht="15.75" customHeight="1" x14ac:dyDescent="0.25">
      <c r="B15" s="23"/>
      <c r="C15" s="23"/>
      <c r="D15" s="23"/>
    </row>
    <row r="16" spans="1:15" ht="15.5" x14ac:dyDescent="0.35">
      <c r="A16" s="13"/>
      <c r="B16" s="17"/>
      <c r="C16" s="43"/>
      <c r="D16" s="43"/>
      <c r="E16" s="43"/>
      <c r="H16" s="5"/>
      <c r="I16" s="6"/>
      <c r="J16" s="7"/>
      <c r="K16" s="7"/>
      <c r="L16" s="7"/>
      <c r="M16" s="7"/>
      <c r="N16" s="3"/>
      <c r="O16" s="2"/>
    </row>
    <row r="17" spans="1:15" ht="15.5" x14ac:dyDescent="0.35">
      <c r="A17" s="14" t="s">
        <v>1</v>
      </c>
      <c r="B17" s="140">
        <v>83.522000000000006</v>
      </c>
      <c r="C17" s="140">
        <v>643.71100000000001</v>
      </c>
      <c r="D17" s="140">
        <f>SUM(B17:C17)</f>
        <v>727.23300000000006</v>
      </c>
      <c r="E17" s="43"/>
      <c r="H17" s="5"/>
      <c r="I17" s="8"/>
      <c r="J17" s="9"/>
      <c r="K17" s="9"/>
      <c r="L17" s="9"/>
      <c r="M17" s="9"/>
      <c r="N17" s="3"/>
      <c r="O17" s="2"/>
    </row>
    <row r="18" spans="1:15" ht="16" thickBot="1" x14ac:dyDescent="0.4">
      <c r="A18" s="16" t="s">
        <v>8</v>
      </c>
      <c r="B18" s="141">
        <v>732.298</v>
      </c>
      <c r="C18" s="141">
        <v>190.036</v>
      </c>
      <c r="D18" s="141">
        <f>SUM(B18:C18)</f>
        <v>922.33400000000006</v>
      </c>
      <c r="E18" s="43"/>
      <c r="H18" s="5"/>
      <c r="I18" s="6"/>
      <c r="J18" s="10"/>
      <c r="K18" s="10"/>
      <c r="L18" s="10"/>
      <c r="M18" s="11"/>
      <c r="N18" s="3"/>
      <c r="O18" s="2"/>
    </row>
    <row r="19" spans="1:15" ht="15.5" x14ac:dyDescent="0.35">
      <c r="A19" s="15" t="s">
        <v>7</v>
      </c>
      <c r="B19" s="142">
        <f>SUM(B17:B18)</f>
        <v>815.82</v>
      </c>
      <c r="C19" s="142">
        <f>SUM(C17:C18)</f>
        <v>833.74700000000007</v>
      </c>
      <c r="D19" s="142">
        <f>SUM(D17:D18)</f>
        <v>1649.567</v>
      </c>
      <c r="E19" s="43"/>
      <c r="H19" s="5"/>
      <c r="I19" s="6"/>
      <c r="J19" s="7"/>
      <c r="K19" s="7"/>
      <c r="L19" s="7"/>
      <c r="M19" s="7"/>
      <c r="N19" s="3"/>
      <c r="O19" s="2"/>
    </row>
    <row r="20" spans="1:15" ht="15.5" x14ac:dyDescent="0.35">
      <c r="A20" s="6"/>
      <c r="B20" s="33"/>
      <c r="C20" s="33"/>
      <c r="D20" s="33"/>
      <c r="E20" s="43"/>
      <c r="H20" s="5"/>
      <c r="I20" s="6"/>
      <c r="J20" s="7"/>
      <c r="K20" s="7"/>
      <c r="L20" s="7"/>
      <c r="M20" s="7"/>
      <c r="N20" s="3"/>
      <c r="O20" s="2"/>
    </row>
    <row r="21" spans="1:15" ht="15.75" customHeight="1" x14ac:dyDescent="0.35">
      <c r="A21" s="5"/>
      <c r="B21" s="17"/>
      <c r="C21" s="43"/>
      <c r="D21" s="43"/>
      <c r="E21" s="43"/>
      <c r="H21" s="5"/>
      <c r="I21" s="8"/>
      <c r="J21" s="7"/>
      <c r="K21" s="7"/>
      <c r="L21" s="7"/>
      <c r="M21" s="12"/>
      <c r="N21" s="3"/>
      <c r="O21" s="2"/>
    </row>
    <row r="22" spans="1:15" ht="15.5" x14ac:dyDescent="0.35">
      <c r="A22" s="14" t="s">
        <v>29</v>
      </c>
      <c r="B22" s="143">
        <v>26</v>
      </c>
      <c r="C22" s="143">
        <v>39</v>
      </c>
      <c r="D22" s="143">
        <v>41</v>
      </c>
      <c r="E22" s="43"/>
      <c r="H22" s="5"/>
      <c r="I22" s="6"/>
      <c r="J22" s="10"/>
      <c r="K22" s="10"/>
      <c r="L22" s="7"/>
      <c r="M22" s="11"/>
      <c r="N22" s="3"/>
      <c r="O22" s="2"/>
    </row>
    <row r="23" spans="1:15" ht="16" thickBot="1" x14ac:dyDescent="0.4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3"/>
      <c r="O23" s="2"/>
    </row>
    <row r="24" spans="1:15" ht="15.5" x14ac:dyDescent="0.35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3"/>
      <c r="O24" s="2"/>
    </row>
    <row r="25" spans="1:15" ht="15.5" x14ac:dyDescent="0.3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1"/>
      <c r="N25" s="3"/>
      <c r="O25" s="2"/>
    </row>
    <row r="26" spans="1:15" ht="15.5" x14ac:dyDescent="0.35">
      <c r="A26" s="14" t="s">
        <v>66</v>
      </c>
      <c r="B26" s="136">
        <v>55644299</v>
      </c>
      <c r="C26" s="136">
        <v>700326145</v>
      </c>
      <c r="D26" s="136">
        <f>SUM(B26:C26)</f>
        <v>755970444</v>
      </c>
      <c r="E26" s="43"/>
      <c r="H26" s="5"/>
      <c r="I26" s="10"/>
      <c r="J26" s="10"/>
      <c r="K26" s="10"/>
      <c r="L26" s="10"/>
      <c r="M26" s="11"/>
      <c r="N26" s="3"/>
      <c r="O26" s="2"/>
    </row>
    <row r="27" spans="1:15" ht="16" thickBot="1" x14ac:dyDescent="0.4">
      <c r="A27" s="16" t="s">
        <v>67</v>
      </c>
      <c r="B27" s="137">
        <v>504208299</v>
      </c>
      <c r="C27" s="137">
        <v>150018547</v>
      </c>
      <c r="D27" s="137">
        <f>SUM(B27:C27)</f>
        <v>654226846</v>
      </c>
      <c r="E27" s="43"/>
      <c r="H27" s="5"/>
      <c r="I27" s="10"/>
      <c r="J27" s="10"/>
      <c r="K27" s="10"/>
      <c r="L27" s="10"/>
      <c r="M27" s="11"/>
      <c r="N27" s="3"/>
      <c r="O27" s="2"/>
    </row>
    <row r="28" spans="1:15" ht="15.5" x14ac:dyDescent="0.35">
      <c r="A28" s="15" t="s">
        <v>68</v>
      </c>
      <c r="B28" s="138">
        <f>SUM(B26:B27)</f>
        <v>559852598</v>
      </c>
      <c r="C28" s="138">
        <f>SUM(C26:C27)</f>
        <v>850344692</v>
      </c>
      <c r="D28" s="138">
        <f>SUM(D26:D27)</f>
        <v>1410197290</v>
      </c>
      <c r="E28" s="43"/>
      <c r="H28" s="5"/>
      <c r="I28" s="10"/>
      <c r="J28" s="10"/>
      <c r="K28" s="10"/>
      <c r="L28" s="10"/>
      <c r="M28" s="11"/>
      <c r="N28" s="3"/>
      <c r="O28" s="2"/>
    </row>
    <row r="29" spans="1:15" ht="15.5" x14ac:dyDescent="0.35">
      <c r="A29" s="6"/>
      <c r="B29" s="144"/>
      <c r="C29" s="145"/>
      <c r="D29" s="144"/>
      <c r="E29" s="43"/>
      <c r="H29" s="5"/>
      <c r="I29" s="10"/>
      <c r="J29" s="10"/>
      <c r="K29" s="10"/>
      <c r="L29" s="10"/>
      <c r="M29" s="11"/>
      <c r="N29" s="3"/>
      <c r="O29" s="2"/>
    </row>
    <row r="30" spans="1:15" ht="15.75" customHeight="1" x14ac:dyDescent="0.35">
      <c r="A30" s="14" t="s">
        <v>35</v>
      </c>
      <c r="B30" s="136">
        <v>298624998</v>
      </c>
      <c r="C30" s="136">
        <v>3884703790</v>
      </c>
      <c r="D30" s="136">
        <f>SUM(B30:C30)</f>
        <v>4183328788</v>
      </c>
      <c r="E30" s="43"/>
      <c r="F30" s="58"/>
      <c r="H30" s="67"/>
      <c r="I30" s="10"/>
      <c r="J30" s="114"/>
      <c r="K30" s="114"/>
      <c r="L30" s="114"/>
      <c r="M30" s="11"/>
      <c r="N30" s="3"/>
      <c r="O30" s="2"/>
    </row>
    <row r="31" spans="1:15" ht="16" thickBot="1" x14ac:dyDescent="0.4">
      <c r="A31" s="16" t="s">
        <v>33</v>
      </c>
      <c r="B31" s="137">
        <v>2793057266</v>
      </c>
      <c r="C31" s="137">
        <v>889327502</v>
      </c>
      <c r="D31" s="137">
        <f>SUM(B31:C31)</f>
        <v>3682384768</v>
      </c>
      <c r="E31" s="43"/>
      <c r="H31" s="67"/>
      <c r="I31" s="10"/>
      <c r="J31" s="114"/>
      <c r="K31" s="114"/>
      <c r="L31" s="114"/>
      <c r="M31" s="11"/>
      <c r="N31" s="3"/>
      <c r="O31" s="2"/>
    </row>
    <row r="32" spans="1:15" ht="15.5" x14ac:dyDescent="0.35">
      <c r="A32" s="15" t="s">
        <v>34</v>
      </c>
      <c r="B32" s="138">
        <f>SUM(B30:B31)</f>
        <v>3091682264</v>
      </c>
      <c r="C32" s="138">
        <f>SUM(C30:C31)</f>
        <v>4774031292</v>
      </c>
      <c r="D32" s="138">
        <f>SUM(D30:D31)</f>
        <v>7865713556</v>
      </c>
      <c r="E32" s="43"/>
      <c r="H32" s="5"/>
      <c r="I32" s="10"/>
      <c r="J32" s="114"/>
      <c r="K32" s="114"/>
      <c r="L32" s="114"/>
      <c r="M32" s="11"/>
      <c r="N32" s="3"/>
      <c r="O32" s="2"/>
    </row>
    <row r="33" spans="1:15" ht="15.5" x14ac:dyDescent="0.35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1"/>
      <c r="N33" s="3"/>
      <c r="O33" s="2"/>
    </row>
    <row r="34" spans="1:15" ht="15.5" x14ac:dyDescent="0.35">
      <c r="A34" s="6"/>
      <c r="M34" s="11"/>
      <c r="N34" s="3"/>
      <c r="O34" s="2"/>
    </row>
    <row r="35" spans="1:15" ht="15.5" x14ac:dyDescent="0.35">
      <c r="A35" s="47"/>
      <c r="M35" s="11"/>
      <c r="N35" s="3"/>
      <c r="O35" s="2"/>
    </row>
    <row r="36" spans="1:15" ht="16" thickBot="1" x14ac:dyDescent="0.4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21"/>
      <c r="N36" s="3"/>
      <c r="O36" s="2"/>
    </row>
    <row r="37" spans="1:15" ht="31" x14ac:dyDescent="0.3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22" t="s">
        <v>40</v>
      </c>
      <c r="N37" s="3"/>
      <c r="O37" s="2"/>
    </row>
    <row r="38" spans="1:15" ht="15.5" x14ac:dyDescent="0.35">
      <c r="A38" s="14" t="s">
        <v>46</v>
      </c>
      <c r="B38" s="134">
        <v>9630</v>
      </c>
      <c r="C38" s="135">
        <v>0.28999999999999998</v>
      </c>
      <c r="D38" s="134">
        <v>37768</v>
      </c>
      <c r="E38" s="135">
        <v>0.28999999999999998</v>
      </c>
      <c r="F38" s="134">
        <v>23390</v>
      </c>
      <c r="G38" s="135">
        <v>0.71</v>
      </c>
      <c r="H38" s="134">
        <v>90430</v>
      </c>
      <c r="I38" s="135">
        <v>0.71</v>
      </c>
      <c r="J38" s="134">
        <v>33020</v>
      </c>
      <c r="K38" s="132">
        <f>J38/J45</f>
        <v>0.90619682748778752</v>
      </c>
      <c r="L38" s="134">
        <v>128198</v>
      </c>
      <c r="M38" s="133">
        <f>L38/L45</f>
        <v>0.15376772794442206</v>
      </c>
      <c r="N38" s="3"/>
      <c r="O38" s="2"/>
    </row>
    <row r="39" spans="1:15" ht="15.5" x14ac:dyDescent="0.35">
      <c r="A39" s="14" t="s">
        <v>47</v>
      </c>
      <c r="B39" s="134">
        <v>1304</v>
      </c>
      <c r="C39" s="135">
        <v>0.54</v>
      </c>
      <c r="D39" s="134">
        <v>68208</v>
      </c>
      <c r="E39" s="135">
        <v>0.57999999999999996</v>
      </c>
      <c r="F39" s="134">
        <v>1096</v>
      </c>
      <c r="G39" s="135">
        <v>0.46</v>
      </c>
      <c r="H39" s="134">
        <v>49026</v>
      </c>
      <c r="I39" s="135">
        <v>0.42</v>
      </c>
      <c r="J39" s="134">
        <v>2400</v>
      </c>
      <c r="K39" s="132">
        <f>J39/J45</f>
        <v>6.5865305450354031E-2</v>
      </c>
      <c r="L39" s="134">
        <v>117234</v>
      </c>
      <c r="M39" s="133">
        <f>L39/L45</f>
        <v>0.14061690367896829</v>
      </c>
      <c r="N39" s="3"/>
      <c r="O39" s="2"/>
    </row>
    <row r="40" spans="1:15" ht="15.5" x14ac:dyDescent="0.35">
      <c r="A40" s="14" t="s">
        <v>48</v>
      </c>
      <c r="B40" s="134">
        <v>306</v>
      </c>
      <c r="C40" s="135">
        <v>0.68</v>
      </c>
      <c r="D40" s="134">
        <v>43333</v>
      </c>
      <c r="E40" s="135">
        <v>0.69</v>
      </c>
      <c r="F40" s="134">
        <v>146</v>
      </c>
      <c r="G40" s="135">
        <v>0.32</v>
      </c>
      <c r="H40" s="134">
        <v>19651</v>
      </c>
      <c r="I40" s="135">
        <v>0.31</v>
      </c>
      <c r="J40" s="134">
        <v>452</v>
      </c>
      <c r="K40" s="132">
        <f>J40/J45</f>
        <v>1.2404632526483342E-2</v>
      </c>
      <c r="L40" s="134">
        <v>62984</v>
      </c>
      <c r="M40" s="133">
        <f>L40/L45</f>
        <v>7.5546471683267127E-2</v>
      </c>
      <c r="N40" s="3"/>
      <c r="O40" s="2"/>
    </row>
    <row r="41" spans="1:15" ht="15.5" x14ac:dyDescent="0.35">
      <c r="A41" s="14" t="s">
        <v>49</v>
      </c>
      <c r="B41" s="134">
        <v>145</v>
      </c>
      <c r="C41" s="135">
        <v>0.84</v>
      </c>
      <c r="D41" s="134">
        <v>35663</v>
      </c>
      <c r="E41" s="135">
        <v>0.85</v>
      </c>
      <c r="F41" s="134">
        <v>27</v>
      </c>
      <c r="G41" s="135">
        <v>0.16</v>
      </c>
      <c r="H41" s="134">
        <v>6534</v>
      </c>
      <c r="I41" s="135">
        <v>0.15</v>
      </c>
      <c r="J41" s="134">
        <v>172</v>
      </c>
      <c r="K41" s="132">
        <f>J41/J45</f>
        <v>4.7203468906087051E-3</v>
      </c>
      <c r="L41" s="134">
        <v>42197</v>
      </c>
      <c r="M41" s="133">
        <f>L41/L45</f>
        <v>5.0613401270462703E-2</v>
      </c>
      <c r="N41" s="3"/>
      <c r="O41" s="2"/>
    </row>
    <row r="42" spans="1:15" ht="15.5" x14ac:dyDescent="0.35">
      <c r="A42" s="14" t="s">
        <v>50</v>
      </c>
      <c r="B42" s="134">
        <v>96</v>
      </c>
      <c r="C42" s="135">
        <v>0.94</v>
      </c>
      <c r="D42" s="134">
        <v>32997</v>
      </c>
      <c r="E42" s="135">
        <v>0.94</v>
      </c>
      <c r="F42" s="134">
        <v>6</v>
      </c>
      <c r="G42" s="135">
        <v>0.06</v>
      </c>
      <c r="H42" s="134">
        <v>2133</v>
      </c>
      <c r="I42" s="135">
        <v>0.06</v>
      </c>
      <c r="J42" s="134">
        <v>102</v>
      </c>
      <c r="K42" s="132">
        <f>J42/J45</f>
        <v>2.7992754816400459E-3</v>
      </c>
      <c r="L42" s="134">
        <v>35130</v>
      </c>
      <c r="M42" s="133">
        <f>L42/L45</f>
        <v>4.2136853013990443E-2</v>
      </c>
      <c r="N42" s="3"/>
      <c r="O42" s="2"/>
    </row>
    <row r="43" spans="1:15" ht="15.5" x14ac:dyDescent="0.35">
      <c r="A43" s="14" t="s">
        <v>51</v>
      </c>
      <c r="B43" s="134">
        <v>61</v>
      </c>
      <c r="C43" s="135">
        <v>0.94</v>
      </c>
      <c r="D43" s="134">
        <v>26976</v>
      </c>
      <c r="E43" s="135">
        <v>0.94</v>
      </c>
      <c r="F43" s="134">
        <v>4</v>
      </c>
      <c r="G43" s="135">
        <v>0.06</v>
      </c>
      <c r="H43" s="134">
        <v>1850</v>
      </c>
      <c r="I43" s="135">
        <v>0.06</v>
      </c>
      <c r="J43" s="134">
        <v>65</v>
      </c>
      <c r="K43" s="132">
        <f>J43/J45</f>
        <v>1.7838520226137549E-3</v>
      </c>
      <c r="L43" s="134">
        <v>28826</v>
      </c>
      <c r="M43" s="133">
        <f>L43/L45</f>
        <v>3.4575488897844821E-2</v>
      </c>
      <c r="N43" s="3"/>
      <c r="O43" s="2"/>
    </row>
    <row r="44" spans="1:15" ht="15.5" x14ac:dyDescent="0.35">
      <c r="A44" s="14" t="s">
        <v>52</v>
      </c>
      <c r="B44" s="134">
        <v>201</v>
      </c>
      <c r="C44" s="135">
        <v>0.89</v>
      </c>
      <c r="D44" s="134">
        <v>398767</v>
      </c>
      <c r="E44" s="135">
        <v>0.95</v>
      </c>
      <c r="F44" s="134">
        <v>26</v>
      </c>
      <c r="G44" s="135">
        <v>0.11</v>
      </c>
      <c r="H44" s="134">
        <v>20376</v>
      </c>
      <c r="I44" s="135">
        <v>0.05</v>
      </c>
      <c r="J44" s="134">
        <v>227</v>
      </c>
      <c r="K44" s="132">
        <f>J44/J45</f>
        <v>6.2297601405126518E-3</v>
      </c>
      <c r="L44" s="134">
        <v>419143</v>
      </c>
      <c r="M44" s="133">
        <f>L44/L45</f>
        <v>0.50274315351104459</v>
      </c>
      <c r="N44" s="3"/>
      <c r="O44" s="2"/>
    </row>
    <row r="45" spans="1:15" ht="15.5" x14ac:dyDescent="0.35">
      <c r="A45" s="14" t="s">
        <v>4</v>
      </c>
      <c r="B45" s="139">
        <v>11743</v>
      </c>
      <c r="C45" s="135">
        <v>0.32</v>
      </c>
      <c r="D45" s="139">
        <v>643712</v>
      </c>
      <c r="E45" s="135">
        <v>0.77</v>
      </c>
      <c r="F45" s="139">
        <v>24695</v>
      </c>
      <c r="G45" s="135">
        <v>0.68</v>
      </c>
      <c r="H45" s="139">
        <v>190000</v>
      </c>
      <c r="I45" s="135">
        <v>0.23</v>
      </c>
      <c r="J45" s="139">
        <v>36438</v>
      </c>
      <c r="K45" s="132">
        <v>1</v>
      </c>
      <c r="L45" s="139">
        <v>833712</v>
      </c>
      <c r="M45" s="133">
        <v>1</v>
      </c>
      <c r="N45" s="3"/>
      <c r="O45" s="2"/>
    </row>
    <row r="46" spans="1:15" ht="15.5" x14ac:dyDescent="0.35">
      <c r="A46" s="48"/>
      <c r="B46" s="49"/>
      <c r="C46" s="50"/>
      <c r="D46" s="49"/>
      <c r="E46" s="50"/>
      <c r="F46" s="49"/>
      <c r="G46" s="50"/>
      <c r="H46" s="49"/>
      <c r="I46" s="50"/>
      <c r="J46" s="49"/>
      <c r="K46" s="49"/>
      <c r="L46" s="49"/>
      <c r="M46" s="11"/>
      <c r="N46" s="3"/>
      <c r="O46" s="2"/>
    </row>
    <row r="47" spans="1:15" ht="15.5" x14ac:dyDescent="0.35">
      <c r="B47" s="49"/>
      <c r="C47" s="50"/>
      <c r="D47" s="49"/>
      <c r="E47" s="50"/>
      <c r="F47" s="49"/>
      <c r="G47" s="50"/>
      <c r="H47" s="49"/>
      <c r="I47" s="50"/>
      <c r="J47" s="49"/>
      <c r="K47" s="49"/>
      <c r="L47" s="49"/>
      <c r="M47" s="11"/>
      <c r="N47" s="3"/>
      <c r="O47" s="2"/>
    </row>
    <row r="48" spans="1:15" ht="15.5" x14ac:dyDescent="0.35">
      <c r="A48" s="48"/>
      <c r="B48" s="49"/>
      <c r="C48" s="50"/>
      <c r="D48" s="49"/>
      <c r="E48" s="50"/>
      <c r="F48" s="49"/>
      <c r="G48" s="50"/>
      <c r="H48" s="49"/>
      <c r="I48" s="50"/>
      <c r="J48" s="49"/>
      <c r="K48" s="49"/>
      <c r="L48" s="49"/>
      <c r="M48" s="11"/>
      <c r="N48" s="3"/>
      <c r="O48" s="2"/>
    </row>
    <row r="49" spans="1:15" ht="15.5" x14ac:dyDescent="0.35">
      <c r="A49" s="35" t="s">
        <v>26</v>
      </c>
      <c r="B49" s="44"/>
      <c r="C49" s="32"/>
      <c r="D49" s="19"/>
      <c r="E49" s="18"/>
      <c r="H49" s="3"/>
      <c r="I49" s="10"/>
      <c r="J49" s="11"/>
      <c r="K49" s="11"/>
      <c r="L49" s="11"/>
      <c r="M49" s="11"/>
      <c r="N49" s="3"/>
      <c r="O49" s="2"/>
    </row>
    <row r="50" spans="1:15" ht="15.5" x14ac:dyDescent="0.35">
      <c r="A50" s="35"/>
      <c r="B50" s="32"/>
      <c r="C50" s="32"/>
      <c r="D50" s="19"/>
      <c r="E50" s="18"/>
      <c r="H50" s="3"/>
      <c r="I50" s="10"/>
      <c r="J50" s="11"/>
      <c r="K50" s="11"/>
      <c r="L50" s="11"/>
      <c r="M50" s="11"/>
      <c r="N50" s="3"/>
      <c r="O50" s="2"/>
    </row>
    <row r="51" spans="1:15" ht="15.5" x14ac:dyDescent="0.35">
      <c r="A51" s="148" t="s">
        <v>64</v>
      </c>
      <c r="B51" s="148"/>
      <c r="C51" s="6"/>
      <c r="D51" s="6"/>
      <c r="E51" s="18"/>
      <c r="H51" s="3"/>
      <c r="I51" s="10"/>
      <c r="J51" s="11"/>
      <c r="K51" s="11"/>
      <c r="L51" s="11"/>
      <c r="M51" s="11"/>
      <c r="N51" s="3"/>
      <c r="O51" s="2"/>
    </row>
    <row r="52" spans="1:15" ht="15.5" x14ac:dyDescent="0.35">
      <c r="A52" s="149" t="s">
        <v>36</v>
      </c>
      <c r="B52" s="149"/>
      <c r="C52" s="10"/>
      <c r="D52" s="10"/>
      <c r="E52" s="18"/>
      <c r="H52" s="3"/>
      <c r="I52" s="10"/>
      <c r="J52" s="11"/>
      <c r="K52" s="11"/>
      <c r="L52" s="11"/>
      <c r="M52" s="11"/>
      <c r="N52" s="3"/>
      <c r="O52" s="2"/>
    </row>
    <row r="53" spans="1:15" ht="16" thickBot="1" x14ac:dyDescent="0.4">
      <c r="A53" s="6"/>
      <c r="B53" s="32"/>
      <c r="C53" s="32"/>
      <c r="D53" s="19"/>
      <c r="E53" s="18"/>
      <c r="H53" s="3"/>
      <c r="I53" s="10"/>
      <c r="J53" s="11"/>
      <c r="K53" s="11"/>
      <c r="L53" s="11"/>
      <c r="M53" s="11"/>
      <c r="N53" s="3"/>
      <c r="O53" s="2"/>
    </row>
    <row r="54" spans="1:15" ht="16" thickBot="1" x14ac:dyDescent="0.4">
      <c r="A54" s="24" t="s">
        <v>9</v>
      </c>
      <c r="B54" s="22" t="s">
        <v>23</v>
      </c>
      <c r="C54" s="2"/>
      <c r="D54" s="2"/>
      <c r="E54" s="18"/>
      <c r="H54" s="3"/>
      <c r="I54" s="8"/>
      <c r="J54" s="7"/>
      <c r="K54" s="7"/>
      <c r="L54" s="7"/>
      <c r="M54" s="7"/>
      <c r="N54" s="3"/>
      <c r="O54" s="2"/>
    </row>
    <row r="55" spans="1:15" ht="15.5" x14ac:dyDescent="0.35">
      <c r="A55" s="30" t="s">
        <v>10</v>
      </c>
      <c r="B55" s="128">
        <v>0.26800000000000002</v>
      </c>
      <c r="C55" s="2"/>
      <c r="D55" s="59"/>
      <c r="E55" s="2"/>
      <c r="F55" s="21"/>
      <c r="G55" s="2"/>
      <c r="H55" s="3"/>
      <c r="I55" s="6"/>
      <c r="J55" s="11"/>
      <c r="K55" s="11"/>
      <c r="L55" s="11"/>
      <c r="M55" s="11"/>
      <c r="N55" s="3"/>
      <c r="O55" s="2"/>
    </row>
    <row r="56" spans="1:15" ht="15.5" x14ac:dyDescent="0.35">
      <c r="A56" s="26" t="s">
        <v>11</v>
      </c>
      <c r="B56" s="123">
        <v>0.33100000000000002</v>
      </c>
      <c r="C56" s="2"/>
      <c r="D56" s="59"/>
      <c r="E56" s="2"/>
      <c r="F56" s="20"/>
      <c r="G56" s="2"/>
      <c r="H56" s="2"/>
      <c r="I56" s="1"/>
      <c r="J56" s="2"/>
      <c r="K56" s="2"/>
      <c r="L56" s="2"/>
      <c r="M56" s="2"/>
      <c r="N56" s="2"/>
      <c r="O56" s="2"/>
    </row>
    <row r="57" spans="1:15" ht="15.5" x14ac:dyDescent="0.35">
      <c r="A57" s="26" t="s">
        <v>12</v>
      </c>
      <c r="B57" s="123">
        <v>0</v>
      </c>
      <c r="C57" s="2"/>
      <c r="D57" s="59"/>
      <c r="E57" s="2"/>
      <c r="F57" s="20"/>
      <c r="G57" s="2"/>
      <c r="H57" s="2"/>
      <c r="I57" s="2"/>
      <c r="J57" s="2"/>
      <c r="K57" s="2"/>
      <c r="L57" s="2"/>
      <c r="M57" s="2"/>
      <c r="N57" s="2"/>
      <c r="O57" s="2"/>
    </row>
    <row r="58" spans="1:15" ht="15.5" x14ac:dyDescent="0.35">
      <c r="A58" s="26" t="s">
        <v>13</v>
      </c>
      <c r="B58" s="123">
        <v>0.34300000000000003</v>
      </c>
      <c r="C58" s="2"/>
      <c r="D58" s="59"/>
      <c r="E58" s="2"/>
      <c r="F58" s="20"/>
      <c r="G58" s="2"/>
      <c r="H58" s="2"/>
      <c r="I58" s="2"/>
      <c r="J58" s="2"/>
      <c r="K58" s="2"/>
      <c r="L58" s="2"/>
      <c r="M58" s="2"/>
      <c r="N58" s="2"/>
      <c r="O58" s="2"/>
    </row>
    <row r="59" spans="1:15" ht="15.5" x14ac:dyDescent="0.35">
      <c r="A59" s="26" t="s">
        <v>14</v>
      </c>
      <c r="B59" s="123">
        <v>1E-3</v>
      </c>
      <c r="C59" s="2"/>
      <c r="D59" s="60"/>
      <c r="E59" s="2"/>
      <c r="F59" s="20"/>
      <c r="G59" s="2"/>
      <c r="H59" s="2"/>
      <c r="I59" s="2"/>
      <c r="J59" s="2"/>
      <c r="K59" s="2"/>
      <c r="L59" s="2"/>
      <c r="M59" s="2"/>
      <c r="N59" s="2"/>
      <c r="O59" s="2"/>
    </row>
    <row r="60" spans="1:15" ht="16" thickBot="1" x14ac:dyDescent="0.4">
      <c r="A60" s="31" t="s">
        <v>24</v>
      </c>
      <c r="B60" s="129">
        <v>5.7000000000000002E-2</v>
      </c>
      <c r="C60" s="2"/>
      <c r="D60" s="6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27.75" customHeight="1" x14ac:dyDescent="0.35">
      <c r="A61" s="29" t="s">
        <v>53</v>
      </c>
      <c r="B61" s="127">
        <v>3.0000000000000001E-3</v>
      </c>
      <c r="C61" s="2"/>
      <c r="D61" s="6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.5" x14ac:dyDescent="0.35">
      <c r="A62" s="26" t="s">
        <v>15</v>
      </c>
      <c r="B62" s="130" t="s">
        <v>65</v>
      </c>
      <c r="C62" s="2"/>
      <c r="D62" s="6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.5" x14ac:dyDescent="0.35">
      <c r="A63" s="26" t="s">
        <v>16</v>
      </c>
      <c r="B63" s="124">
        <v>0</v>
      </c>
      <c r="C63" s="2"/>
      <c r="D63" s="60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.5" x14ac:dyDescent="0.35">
      <c r="A64" s="26" t="s">
        <v>17</v>
      </c>
      <c r="B64" s="124">
        <v>1.7000000000000001E-2</v>
      </c>
      <c r="C64" s="2"/>
      <c r="D64" s="60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.5" x14ac:dyDescent="0.35">
      <c r="A65" s="26" t="s">
        <v>18</v>
      </c>
      <c r="B65" s="124">
        <v>5.0000000000000001E-3</v>
      </c>
      <c r="C65" s="2"/>
      <c r="D65" s="60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.5" x14ac:dyDescent="0.35">
      <c r="A66" s="26" t="s">
        <v>19</v>
      </c>
      <c r="B66" s="124">
        <v>0</v>
      </c>
      <c r="C66" s="2"/>
      <c r="D66" s="60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.5" x14ac:dyDescent="0.35">
      <c r="A67" s="26" t="s">
        <v>37</v>
      </c>
      <c r="B67" s="124">
        <v>3.0000000000000001E-3</v>
      </c>
      <c r="C67" s="2"/>
      <c r="D67" s="60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.5" x14ac:dyDescent="0.35">
      <c r="A68" s="27" t="s">
        <v>20</v>
      </c>
      <c r="B68" s="124">
        <v>2E-3</v>
      </c>
      <c r="C68" s="2"/>
      <c r="D68" s="60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" thickBot="1" x14ac:dyDescent="0.4">
      <c r="A69" s="28" t="s">
        <v>21</v>
      </c>
      <c r="B69" s="125">
        <v>2.7E-2</v>
      </c>
      <c r="C69" s="2"/>
      <c r="D69" s="6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" thickBot="1" x14ac:dyDescent="0.4">
      <c r="A70" s="25" t="s">
        <v>22</v>
      </c>
      <c r="B70" s="126">
        <v>1</v>
      </c>
      <c r="C70" s="2"/>
      <c r="D70" s="6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.5" x14ac:dyDescent="0.35">
      <c r="A71" s="4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.5" x14ac:dyDescent="0.35">
      <c r="A72" s="35"/>
      <c r="B72" s="59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.5" x14ac:dyDescent="0.35">
      <c r="A73" s="3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.5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.5" x14ac:dyDescent="0.35">
      <c r="F75">
        <v>0</v>
      </c>
      <c r="M75" s="2"/>
      <c r="N75" s="2"/>
      <c r="O75" s="2"/>
    </row>
    <row r="76" spans="1:15" ht="15.5" x14ac:dyDescent="0.35">
      <c r="M76" s="2"/>
      <c r="N76" s="2"/>
      <c r="O76" s="2"/>
    </row>
    <row r="77" spans="1:15" ht="15.5" x14ac:dyDescent="0.35">
      <c r="M77" s="2"/>
      <c r="N77" s="2"/>
      <c r="O77" s="2"/>
    </row>
    <row r="78" spans="1:15" ht="15.5" x14ac:dyDescent="0.35">
      <c r="M78" s="2"/>
      <c r="N78" s="2"/>
      <c r="O78" s="2"/>
    </row>
    <row r="79" spans="1:15" ht="15.5" x14ac:dyDescent="0.35">
      <c r="M79" s="2"/>
      <c r="N79" s="2"/>
      <c r="O79" s="2"/>
    </row>
    <row r="80" spans="1:15" ht="15.5" x14ac:dyDescent="0.35">
      <c r="M80" s="2"/>
      <c r="N80" s="2"/>
      <c r="O80" s="2"/>
    </row>
    <row r="81" spans="1:15" ht="15.5" x14ac:dyDescent="0.35">
      <c r="M81" s="2"/>
      <c r="N81" s="2"/>
      <c r="O81" s="2"/>
    </row>
    <row r="82" spans="1:15" ht="15.5" x14ac:dyDescent="0.35">
      <c r="M82" s="2"/>
      <c r="N82" s="2"/>
      <c r="O82" s="2"/>
    </row>
    <row r="83" spans="1:15" ht="15.5" x14ac:dyDescent="0.35">
      <c r="M83" s="2"/>
      <c r="N83" s="2"/>
      <c r="O83" s="2"/>
    </row>
    <row r="84" spans="1:15" ht="15.5" x14ac:dyDescent="0.35">
      <c r="M84" s="2"/>
      <c r="N84" s="2"/>
      <c r="O84" s="2"/>
    </row>
    <row r="85" spans="1:15" ht="15.5" x14ac:dyDescent="0.35">
      <c r="M85" s="2"/>
      <c r="N85" s="2"/>
      <c r="O85" s="2"/>
    </row>
    <row r="86" spans="1:15" ht="15.5" x14ac:dyDescent="0.35">
      <c r="M86" s="2"/>
      <c r="N86" s="2"/>
      <c r="O86" s="2"/>
    </row>
    <row r="87" spans="1:15" ht="15.5" x14ac:dyDescent="0.35">
      <c r="M87" s="2"/>
      <c r="N87" s="2"/>
      <c r="O87" s="2"/>
    </row>
    <row r="88" spans="1:15" ht="15.5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.5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.5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.5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.5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.5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.5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.5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.5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.5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.5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.5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.5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.5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.5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.5" x14ac:dyDescent="0.35">
      <c r="F104" s="2"/>
    </row>
    <row r="105" spans="1:15" ht="15.5" x14ac:dyDescent="0.35">
      <c r="F105" s="2"/>
    </row>
  </sheetData>
  <mergeCells count="6">
    <mergeCell ref="A51:B51"/>
    <mergeCell ref="A52:B52"/>
    <mergeCell ref="A1:D1"/>
    <mergeCell ref="A2:D2"/>
    <mergeCell ref="A5:D5"/>
    <mergeCell ref="A4:D4"/>
  </mergeCells>
  <phoneticPr fontId="7" type="noConversion"/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workbookViewId="0">
      <selection activeCell="A4" sqref="A4:D4"/>
    </sheetView>
  </sheetViews>
  <sheetFormatPr defaultColWidth="9.1796875" defaultRowHeight="12.5" x14ac:dyDescent="0.25"/>
  <cols>
    <col min="1" max="1" width="72.7265625" style="73" customWidth="1"/>
    <col min="2" max="2" width="20.81640625" style="73" customWidth="1"/>
    <col min="3" max="3" width="20.54296875" style="73" customWidth="1"/>
    <col min="4" max="4" width="19.453125" style="73" customWidth="1"/>
    <col min="5" max="5" width="3.1796875" style="73" customWidth="1"/>
    <col min="6" max="6" width="10.81640625" style="73" customWidth="1"/>
    <col min="7" max="7" width="12.1796875" style="73" customWidth="1"/>
    <col min="8" max="16384" width="9.1796875" style="73"/>
  </cols>
  <sheetData>
    <row r="1" spans="1:14" ht="15.5" x14ac:dyDescent="0.35">
      <c r="A1" s="150" t="s">
        <v>55</v>
      </c>
      <c r="B1" s="150"/>
      <c r="C1" s="150"/>
      <c r="D1" s="150"/>
    </row>
    <row r="2" spans="1:14" ht="15.5" x14ac:dyDescent="0.35">
      <c r="A2" s="150" t="s">
        <v>28</v>
      </c>
      <c r="B2" s="150"/>
      <c r="C2" s="150"/>
      <c r="D2" s="150"/>
    </row>
    <row r="3" spans="1:14" ht="5.25" customHeight="1" x14ac:dyDescent="0.25"/>
    <row r="4" spans="1:14" ht="18" customHeight="1" x14ac:dyDescent="0.4">
      <c r="A4" s="147" t="s">
        <v>70</v>
      </c>
      <c r="B4" s="147"/>
      <c r="C4" s="147"/>
      <c r="D4" s="147"/>
      <c r="E4" s="74"/>
      <c r="H4" s="75"/>
      <c r="I4" s="75"/>
    </row>
    <row r="5" spans="1:14" ht="9" customHeight="1" x14ac:dyDescent="0.4">
      <c r="A5" s="151"/>
      <c r="B5" s="151"/>
      <c r="C5" s="151"/>
      <c r="D5" s="151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3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5" x14ac:dyDescent="0.35">
      <c r="A7" s="83" t="s">
        <v>0</v>
      </c>
      <c r="B7" s="84">
        <f>'Current Month '!B7-'Previous Month '!B7</f>
        <v>576</v>
      </c>
      <c r="C7" s="84">
        <f>'Current Month '!C7-'Previous Month '!C7</f>
        <v>63</v>
      </c>
      <c r="D7" s="84">
        <f>'Current Month '!D7-'Previous Month '!D7</f>
        <v>639</v>
      </c>
      <c r="E7" s="76"/>
      <c r="H7" s="77"/>
      <c r="I7" s="85"/>
      <c r="J7" s="86"/>
      <c r="K7" s="86"/>
      <c r="L7" s="86"/>
      <c r="M7" s="77"/>
      <c r="N7" s="78"/>
    </row>
    <row r="8" spans="1:14" ht="16" thickBot="1" x14ac:dyDescent="0.4">
      <c r="A8" s="87" t="s">
        <v>6</v>
      </c>
      <c r="B8" s="84">
        <f>'Current Month '!B8-'Previous Month '!B8</f>
        <v>-301</v>
      </c>
      <c r="C8" s="84">
        <f>'Current Month '!C8-'Previous Month '!C8</f>
        <v>-18</v>
      </c>
      <c r="D8" s="84">
        <f>'Current Month '!D8-'Previous Month '!D8</f>
        <v>-319</v>
      </c>
      <c r="E8" s="76"/>
      <c r="H8" s="77"/>
      <c r="I8" s="88"/>
      <c r="J8" s="89"/>
      <c r="K8" s="89"/>
      <c r="L8" s="89"/>
      <c r="M8" s="77"/>
      <c r="N8" s="78"/>
    </row>
    <row r="9" spans="1:14" ht="15.5" x14ac:dyDescent="0.35">
      <c r="A9" s="90" t="s">
        <v>5</v>
      </c>
      <c r="B9" s="84">
        <f>'Current Month '!B9-'Previous Month '!B9</f>
        <v>275</v>
      </c>
      <c r="C9" s="84">
        <f>'Current Month '!C9-'Previous Month '!C9</f>
        <v>45</v>
      </c>
      <c r="D9" s="84">
        <f>'Current Month '!D9-'Previous Month '!D9</f>
        <v>320</v>
      </c>
      <c r="E9" s="76"/>
      <c r="H9" s="77"/>
      <c r="I9" s="91"/>
      <c r="J9" s="91"/>
      <c r="K9" s="91"/>
      <c r="L9" s="91"/>
      <c r="M9" s="77"/>
      <c r="N9" s="78"/>
    </row>
    <row r="10" spans="1:14" ht="15.5" x14ac:dyDescent="0.35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5" x14ac:dyDescent="0.35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5" x14ac:dyDescent="0.35">
      <c r="A12" s="83" t="s">
        <v>30</v>
      </c>
      <c r="B12" s="84">
        <f>'Current Month '!B12-'Previous Month '!B12</f>
        <v>1631277</v>
      </c>
      <c r="C12" s="84">
        <f>'Current Month '!C12-'Previous Month '!C12</f>
        <v>-869910</v>
      </c>
      <c r="D12" s="84">
        <f>'Current Month '!D12-'Previous Month '!D12</f>
        <v>761367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" thickBot="1" x14ac:dyDescent="0.4">
      <c r="A13" s="87" t="s">
        <v>31</v>
      </c>
      <c r="B13" s="84">
        <f>'Current Month '!B13-'Previous Month '!B13</f>
        <v>-10874473</v>
      </c>
      <c r="C13" s="84">
        <f>'Current Month '!C13-'Previous Month '!C13</f>
        <v>-1972675</v>
      </c>
      <c r="D13" s="84">
        <f>'Current Month '!D13-'Previous Month '!D13</f>
        <v>-12847148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5" x14ac:dyDescent="0.35">
      <c r="A14" s="90" t="s">
        <v>32</v>
      </c>
      <c r="B14" s="84">
        <f>'Current Month '!B14-'Previous Month '!B14</f>
        <v>-9243196</v>
      </c>
      <c r="C14" s="84">
        <f>'Current Month '!C14-'Previous Month '!C14</f>
        <v>-2842585</v>
      </c>
      <c r="D14" s="84">
        <f>'Current Month '!D14-'Previous Month '!D14</f>
        <v>-12085781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5">
      <c r="B15" s="93"/>
      <c r="C15" s="93"/>
      <c r="D15" s="93"/>
    </row>
    <row r="16" spans="1:14" ht="15.5" x14ac:dyDescent="0.3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5" x14ac:dyDescent="0.35">
      <c r="A17" s="83" t="s">
        <v>1</v>
      </c>
      <c r="B17" s="84">
        <f>'Current Month '!B17-'Previous Month '!B17</f>
        <v>1.3889999999999958</v>
      </c>
      <c r="C17" s="84">
        <f>'Current Month '!C17-'Previous Month '!C17</f>
        <v>1.8139999999999645</v>
      </c>
      <c r="D17" s="84">
        <f>'Current Month '!D17-'Previous Month '!D17</f>
        <v>3.2029999999998608</v>
      </c>
      <c r="E17" s="76"/>
      <c r="H17" s="77"/>
      <c r="I17" s="88"/>
      <c r="J17" s="89"/>
      <c r="K17" s="89"/>
      <c r="L17" s="89"/>
      <c r="M17" s="77"/>
      <c r="N17" s="78"/>
    </row>
    <row r="18" spans="1:14" ht="16" thickBot="1" x14ac:dyDescent="0.4">
      <c r="A18" s="87" t="s">
        <v>8</v>
      </c>
      <c r="B18" s="84">
        <f>'Current Month '!B18-'Previous Month '!B18</f>
        <v>-0.53999999999996362</v>
      </c>
      <c r="C18" s="84">
        <f>'Current Month '!C18-'Previous Month '!C18</f>
        <v>-1.4879999999999995</v>
      </c>
      <c r="D18" s="84">
        <f>'Current Month '!D18-'Previous Month '!D18</f>
        <v>-2.02800000000002</v>
      </c>
      <c r="E18" s="76"/>
      <c r="H18" s="77"/>
      <c r="I18" s="85"/>
      <c r="J18" s="91"/>
      <c r="K18" s="91"/>
      <c r="L18" s="91"/>
      <c r="M18" s="77"/>
      <c r="N18" s="78"/>
    </row>
    <row r="19" spans="1:14" ht="15.5" x14ac:dyDescent="0.35">
      <c r="A19" s="90" t="s">
        <v>7</v>
      </c>
      <c r="B19" s="84">
        <f>'Current Month '!B19-'Previous Month '!B19</f>
        <v>0.84900000000004638</v>
      </c>
      <c r="C19" s="84">
        <f>'Current Month '!C19-'Previous Month '!C19</f>
        <v>0.32599999999990814</v>
      </c>
      <c r="D19" s="84">
        <f>'Current Month '!D19-'Previous Month '!D19</f>
        <v>1.1749999999999545</v>
      </c>
      <c r="E19" s="76"/>
      <c r="H19" s="77"/>
      <c r="I19" s="85"/>
      <c r="J19" s="86"/>
      <c r="K19" s="86"/>
      <c r="L19" s="86"/>
      <c r="M19" s="77"/>
      <c r="N19" s="78"/>
    </row>
    <row r="20" spans="1:14" ht="15.5" x14ac:dyDescent="0.35">
      <c r="A20" s="85"/>
      <c r="B20" s="95"/>
      <c r="C20" s="95"/>
      <c r="D20" s="95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35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5" x14ac:dyDescent="0.35">
      <c r="A22" s="83" t="s">
        <v>29</v>
      </c>
      <c r="B22" s="84">
        <f>'Current Month '!B22-'Previous Month '!B22</f>
        <v>0</v>
      </c>
      <c r="C22" s="84">
        <f>'Current Month '!C22-'Previous Month '!C22</f>
        <v>0</v>
      </c>
      <c r="D22" s="84">
        <f>'Current Month '!D22-'Previous Month '!D22</f>
        <v>0</v>
      </c>
      <c r="E22" s="76"/>
      <c r="H22" s="77"/>
      <c r="I22" s="85"/>
      <c r="J22" s="91"/>
      <c r="K22" s="86"/>
      <c r="L22" s="91"/>
      <c r="M22" s="77"/>
      <c r="N22" s="78"/>
    </row>
    <row r="23" spans="1:14" ht="16" thickBot="1" x14ac:dyDescent="0.4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5" x14ac:dyDescent="0.35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6.5" x14ac:dyDescent="0.3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5" x14ac:dyDescent="0.35">
      <c r="A26" s="83" t="s">
        <v>60</v>
      </c>
      <c r="B26" s="84">
        <f>'Current Month '!B26-'Previous Month '!B26</f>
        <v>26213551</v>
      </c>
      <c r="C26" s="84">
        <f>'Current Month '!C26-'Previous Month '!C26</f>
        <v>300971183</v>
      </c>
      <c r="D26" s="84">
        <f>'Current Month '!D26-'Previous Month '!D26</f>
        <v>327184734</v>
      </c>
      <c r="E26" s="76"/>
      <c r="H26" s="77"/>
      <c r="I26" s="91"/>
      <c r="J26" s="91"/>
      <c r="K26" s="91"/>
      <c r="L26" s="91"/>
      <c r="M26" s="77"/>
      <c r="N26" s="78"/>
    </row>
    <row r="27" spans="1:14" ht="16" thickBot="1" x14ac:dyDescent="0.4">
      <c r="A27" s="87" t="s">
        <v>61</v>
      </c>
      <c r="B27" s="84">
        <f>'Current Month '!B27-'Previous Month '!B27</f>
        <v>215512578</v>
      </c>
      <c r="C27" s="84">
        <f>'Current Month '!C27-'Previous Month '!C27</f>
        <v>65503152</v>
      </c>
      <c r="D27" s="84">
        <f>'Current Month '!D27-'Previous Month '!D27</f>
        <v>281015730</v>
      </c>
      <c r="E27" s="76"/>
      <c r="H27" s="77"/>
      <c r="I27" s="91"/>
      <c r="J27" s="91"/>
      <c r="K27" s="91"/>
      <c r="L27" s="91"/>
      <c r="M27" s="77"/>
      <c r="N27" s="78"/>
    </row>
    <row r="28" spans="1:14" ht="15.5" x14ac:dyDescent="0.35">
      <c r="A28" s="90" t="s">
        <v>62</v>
      </c>
      <c r="B28" s="84">
        <f>'Current Month '!B28-'Previous Month '!B28</f>
        <v>241726129</v>
      </c>
      <c r="C28" s="84">
        <f>'Current Month '!C28-'Previous Month '!C28</f>
        <v>366474335</v>
      </c>
      <c r="D28" s="84">
        <f>'Current Month '!D28-'Previous Month '!D28</f>
        <v>608200464</v>
      </c>
      <c r="E28" s="76"/>
      <c r="H28" s="77"/>
      <c r="I28" s="91"/>
      <c r="J28" s="91"/>
      <c r="K28" s="91"/>
      <c r="L28" s="91"/>
      <c r="M28" s="77"/>
      <c r="N28" s="78"/>
    </row>
    <row r="29" spans="1:14" ht="15.5" x14ac:dyDescent="0.35">
      <c r="A29" s="85"/>
      <c r="B29" s="92"/>
      <c r="C29" s="104"/>
      <c r="D29" s="92"/>
      <c r="E29" s="76"/>
      <c r="H29" s="77"/>
      <c r="I29" s="91"/>
      <c r="J29" s="91"/>
      <c r="K29" s="91"/>
      <c r="L29" s="91"/>
      <c r="M29" s="77"/>
      <c r="N29" s="78"/>
    </row>
    <row r="30" spans="1:14" ht="15.5" x14ac:dyDescent="0.35">
      <c r="A30" s="83" t="s">
        <v>35</v>
      </c>
      <c r="B30" s="84">
        <f>'Current Month '!B30-'Previous Month '!B30</f>
        <v>2805586</v>
      </c>
      <c r="C30" s="84">
        <f>'Current Month '!C30-'Previous Month '!C30</f>
        <v>-2441591</v>
      </c>
      <c r="D30" s="84">
        <f>'Current Month '!D30-'Previous Month '!D30</f>
        <v>363995</v>
      </c>
      <c r="E30" s="76"/>
      <c r="H30" s="77"/>
      <c r="I30" s="91"/>
      <c r="J30" s="91"/>
      <c r="K30" s="91"/>
      <c r="L30" s="91"/>
      <c r="M30" s="77"/>
      <c r="N30" s="78"/>
    </row>
    <row r="31" spans="1:14" ht="16" thickBot="1" x14ac:dyDescent="0.4">
      <c r="A31" s="87" t="s">
        <v>33</v>
      </c>
      <c r="B31" s="84">
        <f>'Current Month '!B31-'Previous Month '!B31</f>
        <v>-23821672</v>
      </c>
      <c r="C31" s="84">
        <f>'Current Month '!C31-'Previous Month '!C31</f>
        <v>-10342222</v>
      </c>
      <c r="D31" s="84">
        <f>'Current Month '!D31-'Previous Month '!D31</f>
        <v>-34163894</v>
      </c>
      <c r="E31" s="76"/>
      <c r="H31" s="77"/>
      <c r="I31" s="91"/>
      <c r="J31" s="91"/>
      <c r="K31" s="91"/>
      <c r="L31" s="91"/>
      <c r="M31" s="77"/>
      <c r="N31" s="78"/>
    </row>
    <row r="32" spans="1:14" ht="15.5" x14ac:dyDescent="0.35">
      <c r="A32" s="90" t="s">
        <v>34</v>
      </c>
      <c r="B32" s="84">
        <f>'Current Month '!B32-'Previous Month '!B32</f>
        <v>-21016086</v>
      </c>
      <c r="C32" s="84">
        <f>'Current Month '!C32-'Previous Month '!C32</f>
        <v>-12783813</v>
      </c>
      <c r="D32" s="84">
        <f>'Current Month '!D32-'Previous Month '!D32</f>
        <v>-33799899</v>
      </c>
      <c r="E32" s="76"/>
      <c r="H32" s="77"/>
      <c r="I32" s="91"/>
      <c r="J32" s="91"/>
      <c r="K32" s="91"/>
      <c r="L32" s="91"/>
      <c r="M32" s="77"/>
      <c r="N32" s="78"/>
    </row>
    <row r="33" spans="1:14" ht="15.5" x14ac:dyDescent="0.35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5" x14ac:dyDescent="0.35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.5" x14ac:dyDescent="0.35">
      <c r="F35" s="78"/>
    </row>
    <row r="36" spans="1:14" ht="15.5" x14ac:dyDescent="0.35">
      <c r="F36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"/>
  <sheetViews>
    <sheetView workbookViewId="0">
      <selection activeCell="A4" sqref="A4:D4"/>
    </sheetView>
  </sheetViews>
  <sheetFormatPr defaultColWidth="9.1796875" defaultRowHeight="12.5" x14ac:dyDescent="0.25"/>
  <cols>
    <col min="1" max="1" width="82.1796875" style="73" customWidth="1"/>
    <col min="2" max="2" width="20.81640625" style="73" customWidth="1"/>
    <col min="3" max="3" width="20.54296875" style="73" customWidth="1"/>
    <col min="4" max="4" width="19.453125" style="73" customWidth="1"/>
    <col min="5" max="5" width="3.1796875" style="73" customWidth="1"/>
    <col min="6" max="6" width="10.81640625" style="73" customWidth="1"/>
    <col min="7" max="7" width="12.1796875" style="73" customWidth="1"/>
    <col min="8" max="16384" width="9.1796875" style="73"/>
  </cols>
  <sheetData>
    <row r="1" spans="1:14" ht="15.5" x14ac:dyDescent="0.35">
      <c r="A1" s="150" t="s">
        <v>55</v>
      </c>
      <c r="B1" s="150"/>
      <c r="C1" s="150"/>
      <c r="D1" s="150"/>
    </row>
    <row r="2" spans="1:14" ht="15.5" x14ac:dyDescent="0.35">
      <c r="A2" s="150" t="s">
        <v>28</v>
      </c>
      <c r="B2" s="150"/>
      <c r="C2" s="150"/>
      <c r="D2" s="150"/>
    </row>
    <row r="3" spans="1:14" ht="5.25" customHeight="1" x14ac:dyDescent="0.25"/>
    <row r="4" spans="1:14" ht="18" customHeight="1" x14ac:dyDescent="0.4">
      <c r="A4" s="147" t="s">
        <v>70</v>
      </c>
      <c r="B4" s="147"/>
      <c r="C4" s="147"/>
      <c r="D4" s="147"/>
      <c r="E4" s="74"/>
      <c r="H4" s="75"/>
      <c r="I4" s="75"/>
    </row>
    <row r="5" spans="1:14" ht="9" customHeight="1" x14ac:dyDescent="0.4">
      <c r="A5" s="151"/>
      <c r="B5" s="151"/>
      <c r="C5" s="151"/>
      <c r="D5" s="151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3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5" x14ac:dyDescent="0.35">
      <c r="A7" s="83" t="s">
        <v>0</v>
      </c>
      <c r="B7" s="108">
        <f>Difference!B7/'Previous Month '!B7</f>
        <v>1.9625881631401412E-2</v>
      </c>
      <c r="C7" s="108">
        <f>Difference!C7/'Previous Month '!C7</f>
        <v>5.2737317930688097E-3</v>
      </c>
      <c r="D7" s="108">
        <f>Difference!D7/'Previous Month '!D7</f>
        <v>1.5474028332727933E-2</v>
      </c>
      <c r="E7" s="76"/>
      <c r="H7" s="77"/>
      <c r="I7" s="85"/>
      <c r="J7" s="86"/>
      <c r="K7" s="86"/>
      <c r="L7" s="86"/>
      <c r="M7" s="77"/>
      <c r="N7" s="78"/>
    </row>
    <row r="8" spans="1:14" ht="16" thickBot="1" x14ac:dyDescent="0.4">
      <c r="A8" s="87" t="s">
        <v>6</v>
      </c>
      <c r="B8" s="108">
        <f>Difference!B8/'Previous Month '!B8</f>
        <v>-1.1610862521215862E-3</v>
      </c>
      <c r="C8" s="108">
        <f>Difference!C8/'Previous Month '!C8</f>
        <v>-7.480674923115285E-4</v>
      </c>
      <c r="D8" s="108">
        <f>Difference!D8/'Previous Month '!D8</f>
        <v>-1.1260068760545283E-3</v>
      </c>
      <c r="E8" s="76"/>
      <c r="H8" s="77"/>
      <c r="I8" s="88"/>
      <c r="J8" s="89"/>
      <c r="K8" s="89"/>
      <c r="L8" s="89"/>
      <c r="M8" s="77"/>
      <c r="N8" s="78"/>
    </row>
    <row r="9" spans="1:14" ht="15.5" x14ac:dyDescent="0.35">
      <c r="A9" s="90" t="s">
        <v>5</v>
      </c>
      <c r="B9" s="108">
        <f>Difference!B9/'Previous Month '!B9</f>
        <v>9.5291227316356478E-4</v>
      </c>
      <c r="C9" s="108">
        <f>Difference!C9/'Previous Month '!C9</f>
        <v>1.2497222839369028E-3</v>
      </c>
      <c r="D9" s="108">
        <f>Difference!D9/'Previous Month '!D9</f>
        <v>9.8583782351654515E-4</v>
      </c>
      <c r="E9" s="76"/>
      <c r="F9" s="73" t="s">
        <v>59</v>
      </c>
      <c r="H9" s="77"/>
      <c r="I9" s="91"/>
      <c r="J9" s="91"/>
      <c r="K9" s="91"/>
      <c r="L9" s="91"/>
      <c r="M9" s="77"/>
      <c r="N9" s="78"/>
    </row>
    <row r="10" spans="1:14" ht="15.5" x14ac:dyDescent="0.35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5" x14ac:dyDescent="0.35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5" x14ac:dyDescent="0.35">
      <c r="A12" s="83" t="s">
        <v>30</v>
      </c>
      <c r="B12" s="108">
        <f>Difference!B12/'Previous Month '!B12</f>
        <v>6.6359890057364104E-2</v>
      </c>
      <c r="C12" s="108">
        <f>Difference!C12/'Previous Month '!C12</f>
        <v>-2.8820131525298977E-3</v>
      </c>
      <c r="D12" s="108">
        <f>Difference!D12/'Previous Month '!D12</f>
        <v>2.3324525048477917E-3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" thickBot="1" x14ac:dyDescent="0.4">
      <c r="A13" s="87" t="s">
        <v>31</v>
      </c>
      <c r="B13" s="108">
        <f>Difference!B13/'Previous Month '!B13</f>
        <v>-4.8034871923836313E-2</v>
      </c>
      <c r="C13" s="108">
        <f>Difference!C13/'Previous Month '!C13</f>
        <v>-2.9235284511592574E-2</v>
      </c>
      <c r="D13" s="108">
        <f>Difference!D13/'Previous Month '!D13</f>
        <v>-4.3718172528072773E-2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5" x14ac:dyDescent="0.35">
      <c r="A14" s="90" t="s">
        <v>32</v>
      </c>
      <c r="B14" s="108">
        <f>Difference!B14/'Previous Month '!B14</f>
        <v>-3.6829983106501166E-2</v>
      </c>
      <c r="C14" s="108">
        <f>Difference!C14/'Previous Month '!C14</f>
        <v>-7.696871835712266E-3</v>
      </c>
      <c r="D14" s="108">
        <f>Difference!D14/'Previous Month '!D14</f>
        <v>-1.9484199589175157E-2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5">
      <c r="B15" s="93"/>
      <c r="C15" s="93"/>
      <c r="D15" s="93"/>
    </row>
    <row r="16" spans="1:14" ht="15.5" x14ac:dyDescent="0.3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5" x14ac:dyDescent="0.35">
      <c r="A17" s="83" t="s">
        <v>1</v>
      </c>
      <c r="B17" s="108">
        <f>Difference!B17/'Previous Month '!B17</f>
        <v>1.6630348890112733E-2</v>
      </c>
      <c r="C17" s="108">
        <f>Difference!C17/'Previous Month '!C17</f>
        <v>2.8180348013315984E-3</v>
      </c>
      <c r="D17" s="108">
        <f>Difference!D17/'Previous Month '!D17</f>
        <v>4.4043655884700786E-3</v>
      </c>
      <c r="E17" s="76"/>
      <c r="H17" s="77"/>
      <c r="I17" s="88"/>
      <c r="J17" s="89"/>
      <c r="K17" s="89"/>
      <c r="L17" s="89"/>
      <c r="M17" s="77"/>
      <c r="N17" s="78"/>
    </row>
    <row r="18" spans="1:14" ht="16" thickBot="1" x14ac:dyDescent="0.4">
      <c r="A18" s="87" t="s">
        <v>8</v>
      </c>
      <c r="B18" s="108">
        <f>Difference!B18/'Previous Month '!B18</f>
        <v>-7.3740471775146676E-4</v>
      </c>
      <c r="C18" s="108">
        <f>Difference!C18/'Previous Month '!C18</f>
        <v>-7.8300953503546676E-3</v>
      </c>
      <c r="D18" s="108">
        <f>Difference!D18/'Previous Month '!D18</f>
        <v>-2.1987696431011107E-3</v>
      </c>
      <c r="E18" s="76"/>
      <c r="H18" s="77"/>
      <c r="I18" s="85"/>
      <c r="J18" s="91"/>
      <c r="K18" s="91"/>
      <c r="L18" s="91"/>
      <c r="M18" s="77"/>
      <c r="N18" s="78"/>
    </row>
    <row r="19" spans="1:14" ht="15.5" x14ac:dyDescent="0.35">
      <c r="A19" s="90" t="s">
        <v>7</v>
      </c>
      <c r="B19" s="108">
        <f>Difference!B19/'Previous Month '!B19</f>
        <v>1.0406707361918638E-3</v>
      </c>
      <c r="C19" s="108">
        <f>Difference!C19/'Previous Month '!C19</f>
        <v>3.9100590466881213E-4</v>
      </c>
      <c r="D19" s="108">
        <f>Difference!D19/'Previous Month '!D19</f>
        <v>7.1230813904494606E-4</v>
      </c>
      <c r="E19" s="76"/>
      <c r="H19" s="77"/>
      <c r="I19" s="85"/>
      <c r="J19" s="86"/>
      <c r="K19" s="86"/>
      <c r="L19" s="86"/>
      <c r="M19" s="77"/>
      <c r="N19" s="78"/>
    </row>
    <row r="20" spans="1:14" ht="15.5" x14ac:dyDescent="0.35">
      <c r="A20" s="85"/>
      <c r="B20" s="109"/>
      <c r="C20" s="109"/>
      <c r="D20" s="109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35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5" x14ac:dyDescent="0.35">
      <c r="A22" s="83" t="s">
        <v>29</v>
      </c>
      <c r="B22" s="108">
        <f>Difference!B22/'Previous Month '!B22</f>
        <v>0</v>
      </c>
      <c r="C22" s="108">
        <f>Difference!C22/'Previous Month '!C22</f>
        <v>0</v>
      </c>
      <c r="D22" s="108">
        <f>Difference!D22/'Previous Month '!D22</f>
        <v>0</v>
      </c>
      <c r="E22" s="76"/>
      <c r="H22" s="77"/>
      <c r="I22" s="85"/>
      <c r="J22" s="91"/>
      <c r="K22" s="86"/>
      <c r="L22" s="91"/>
      <c r="M22" s="77"/>
      <c r="N22" s="78"/>
    </row>
    <row r="23" spans="1:14" ht="16" thickBot="1" x14ac:dyDescent="0.4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5" x14ac:dyDescent="0.35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6.5" x14ac:dyDescent="0.3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5" x14ac:dyDescent="0.35">
      <c r="A26" s="83" t="s">
        <v>60</v>
      </c>
      <c r="B26" s="108">
        <f>Difference!B26/'Previous Month '!B26</f>
        <v>0.47109140506918779</v>
      </c>
      <c r="C26" s="108">
        <f>Difference!C26/'Previous Month '!C26</f>
        <v>0.42975859911670156</v>
      </c>
      <c r="D26" s="108">
        <f>Difference!D26/'Previous Month '!D26</f>
        <v>0.43280096013912417</v>
      </c>
      <c r="E26" s="76"/>
      <c r="H26" s="77"/>
      <c r="I26" s="91"/>
      <c r="J26" s="91"/>
      <c r="K26" s="91"/>
      <c r="L26" s="91"/>
      <c r="M26" s="77"/>
      <c r="N26" s="78"/>
    </row>
    <row r="27" spans="1:14" ht="16" thickBot="1" x14ac:dyDescent="0.4">
      <c r="A27" s="87" t="s">
        <v>61</v>
      </c>
      <c r="B27" s="108">
        <f>Difference!B27/'Previous Month '!B27</f>
        <v>0.42742766913481522</v>
      </c>
      <c r="C27" s="108">
        <f>Difference!C27/'Previous Month '!C27</f>
        <v>0.43663369169946697</v>
      </c>
      <c r="D27" s="108">
        <f>Difference!D27/'Previous Month '!D27</f>
        <v>0.42953867105600252</v>
      </c>
      <c r="E27" s="76"/>
      <c r="H27" s="77"/>
      <c r="I27" s="91"/>
      <c r="J27" s="91"/>
      <c r="K27" s="91"/>
      <c r="L27" s="91"/>
      <c r="M27" s="77"/>
      <c r="N27" s="78"/>
    </row>
    <row r="28" spans="1:14" ht="15.5" x14ac:dyDescent="0.35">
      <c r="A28" s="90" t="s">
        <v>62</v>
      </c>
      <c r="B28" s="108">
        <f>Difference!B28/'Previous Month '!B28</f>
        <v>0.43176745068886863</v>
      </c>
      <c r="C28" s="108">
        <f>Difference!C28/'Previous Month '!C28</f>
        <v>0.43097150890429736</v>
      </c>
      <c r="D28" s="108">
        <f>Difference!D28/'Previous Month '!D28</f>
        <v>0.43128750020502449</v>
      </c>
      <c r="E28" s="76"/>
      <c r="H28" s="77"/>
      <c r="I28" s="91"/>
      <c r="J28" s="91"/>
      <c r="K28" s="91"/>
      <c r="L28" s="91"/>
      <c r="M28" s="77"/>
      <c r="N28" s="78"/>
    </row>
    <row r="29" spans="1:14" ht="15.5" x14ac:dyDescent="0.35">
      <c r="A29" s="85"/>
      <c r="B29" s="108"/>
      <c r="C29" s="108"/>
      <c r="D29" s="108"/>
      <c r="E29" s="76"/>
      <c r="H29" s="77"/>
      <c r="I29" s="91"/>
      <c r="J29" s="91"/>
      <c r="K29" s="91"/>
      <c r="L29" s="91"/>
      <c r="M29" s="77"/>
      <c r="N29" s="78"/>
    </row>
    <row r="30" spans="1:14" ht="15.5" x14ac:dyDescent="0.35">
      <c r="A30" s="83" t="s">
        <v>35</v>
      </c>
      <c r="B30" s="108">
        <f>Difference!B30/'Previous Month '!B30</f>
        <v>9.3950138762328265E-3</v>
      </c>
      <c r="C30" s="108">
        <f>Difference!C30/'Previous Month '!C30</f>
        <v>-6.2851407262637133E-4</v>
      </c>
      <c r="D30" s="108">
        <f>Difference!D30/'Previous Month '!D30</f>
        <v>8.7010851512348298E-5</v>
      </c>
      <c r="E30" s="76"/>
      <c r="H30" s="77"/>
      <c r="I30" s="91"/>
      <c r="J30" s="91"/>
      <c r="K30" s="91"/>
      <c r="L30" s="91"/>
      <c r="M30" s="77"/>
      <c r="N30" s="78"/>
    </row>
    <row r="31" spans="1:14" ht="16" thickBot="1" x14ac:dyDescent="0.4">
      <c r="A31" s="87" t="s">
        <v>33</v>
      </c>
      <c r="B31" s="108">
        <f>Difference!B31/'Previous Month '!B31</f>
        <v>-8.52888778543218E-3</v>
      </c>
      <c r="C31" s="108">
        <f>Difference!C31/'Previous Month '!C31</f>
        <v>-1.1629261410157087E-2</v>
      </c>
      <c r="D31" s="108">
        <f>Difference!D31/'Previous Month '!D31</f>
        <v>-9.2776546049410553E-3</v>
      </c>
      <c r="E31" s="76"/>
      <c r="H31" s="77"/>
      <c r="I31" s="91"/>
      <c r="J31" s="91"/>
      <c r="K31" s="91"/>
      <c r="L31" s="91"/>
      <c r="M31" s="77"/>
      <c r="N31" s="78"/>
    </row>
    <row r="32" spans="1:14" ht="15.5" x14ac:dyDescent="0.35">
      <c r="A32" s="90" t="s">
        <v>34</v>
      </c>
      <c r="B32" s="108">
        <f>Difference!B32/'Previous Month '!B32</f>
        <v>-6.797621555330694E-3</v>
      </c>
      <c r="C32" s="108">
        <f>Difference!C32/'Previous Month '!C32</f>
        <v>-2.6777815682570518E-3</v>
      </c>
      <c r="D32" s="108">
        <f>Difference!D32/'Previous Month '!D32</f>
        <v>-4.297117961309091E-3</v>
      </c>
      <c r="E32" s="76"/>
      <c r="H32" s="77"/>
      <c r="I32" s="91"/>
      <c r="J32" s="91"/>
      <c r="K32" s="91"/>
      <c r="L32" s="91"/>
      <c r="M32" s="77"/>
      <c r="N32" s="78"/>
    </row>
    <row r="33" spans="1:14" ht="15.5" x14ac:dyDescent="0.35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5" x14ac:dyDescent="0.35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.5" x14ac:dyDescent="0.35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</row>
    <row r="36" spans="1:14" ht="15.5" x14ac:dyDescent="0.3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  <row r="37" spans="1:14" ht="15.5" x14ac:dyDescent="0.35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</row>
    <row r="38" spans="1:14" ht="15.5" x14ac:dyDescent="0.3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</row>
    <row r="39" spans="1:14" ht="15.5" x14ac:dyDescent="0.35">
      <c r="F39" s="78"/>
    </row>
    <row r="40" spans="1:14" ht="15.5" x14ac:dyDescent="0.35">
      <c r="F40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5"/>
  <sheetViews>
    <sheetView tabSelected="1" topLeftCell="A31" workbookViewId="0">
      <selection activeCell="F14" sqref="F14"/>
    </sheetView>
  </sheetViews>
  <sheetFormatPr defaultRowHeight="12.5" x14ac:dyDescent="0.25"/>
  <cols>
    <col min="1" max="1" width="70.26953125" customWidth="1"/>
    <col min="2" max="2" width="20.7265625" bestFit="1" customWidth="1"/>
    <col min="3" max="3" width="20.81640625" bestFit="1" customWidth="1"/>
    <col min="4" max="4" width="18.81640625" bestFit="1" customWidth="1"/>
    <col min="5" max="5" width="8.453125" bestFit="1" customWidth="1"/>
    <col min="6" max="6" width="9.81640625" customWidth="1"/>
    <col min="7" max="7" width="6" bestFit="1" customWidth="1"/>
    <col min="8" max="8" width="16.7265625" bestFit="1" customWidth="1"/>
    <col min="9" max="9" width="15.453125" customWidth="1"/>
    <col min="10" max="10" width="11" bestFit="1" customWidth="1"/>
    <col min="11" max="11" width="11" customWidth="1"/>
    <col min="12" max="12" width="12.81640625" bestFit="1" customWidth="1"/>
    <col min="13" max="13" width="14.81640625" bestFit="1" customWidth="1"/>
  </cols>
  <sheetData>
    <row r="1" spans="1:15" ht="15.5" x14ac:dyDescent="0.35">
      <c r="A1" s="146" t="s">
        <v>55</v>
      </c>
      <c r="B1" s="146"/>
      <c r="C1" s="146"/>
      <c r="D1" s="146"/>
    </row>
    <row r="2" spans="1:15" ht="15.5" x14ac:dyDescent="0.35">
      <c r="A2" s="146" t="s">
        <v>28</v>
      </c>
      <c r="B2" s="146"/>
      <c r="C2" s="146"/>
      <c r="D2" s="146"/>
    </row>
    <row r="3" spans="1:15" ht="5.25" customHeight="1" x14ac:dyDescent="0.25"/>
    <row r="4" spans="1:15" s="45" customFormat="1" ht="18" customHeight="1" x14ac:dyDescent="0.4">
      <c r="A4" s="147" t="s">
        <v>70</v>
      </c>
      <c r="B4" s="147"/>
      <c r="C4" s="147"/>
      <c r="D4" s="147"/>
      <c r="H4" s="46"/>
      <c r="I4" s="46"/>
    </row>
    <row r="5" spans="1:15" ht="9" customHeight="1" x14ac:dyDescent="0.4">
      <c r="A5" s="147"/>
      <c r="B5" s="147"/>
      <c r="C5" s="147"/>
      <c r="D5" s="147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3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5" x14ac:dyDescent="0.35">
      <c r="A7" s="14" t="s">
        <v>0</v>
      </c>
      <c r="B7" s="110">
        <f>'Current Month '!B7/'Current Month '!B9</f>
        <v>0.10359546360917249</v>
      </c>
      <c r="C7" s="110">
        <f>'Current Month '!C7/'Current Month '!C9</f>
        <v>0.33309294649543725</v>
      </c>
      <c r="D7" s="110">
        <f>'Current Month '!D7/'Current Month '!D9</f>
        <v>0.12906065241277004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" thickBot="1" x14ac:dyDescent="0.4">
      <c r="A8" s="16" t="s">
        <v>6</v>
      </c>
      <c r="B8" s="110">
        <f>'Current Month '!B8/'Current Month '!B9</f>
        <v>0.89640453639082751</v>
      </c>
      <c r="C8" s="110">
        <f>'Current Month '!C8/'Current Month '!C9</f>
        <v>0.6669070535045627</v>
      </c>
      <c r="D8" s="110">
        <f>'Current Month '!D8/'Current Month '!D9</f>
        <v>0.87093934758723002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6" thickTop="1" x14ac:dyDescent="0.35">
      <c r="A9" s="15" t="s">
        <v>5</v>
      </c>
      <c r="B9" s="111">
        <f>'Current Month '!B9/'Current Month '!B9</f>
        <v>1</v>
      </c>
      <c r="C9" s="111">
        <f>'Current Month '!C9/'Current Month '!C9</f>
        <v>1</v>
      </c>
      <c r="D9" s="111">
        <f>'Current Month '!D9/'Current Month '!D9</f>
        <v>1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5" x14ac:dyDescent="0.35">
      <c r="A10" s="6"/>
      <c r="B10" s="65"/>
      <c r="C10" s="65"/>
      <c r="D10" s="6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5" x14ac:dyDescent="0.35">
      <c r="A11" s="6"/>
      <c r="B11" s="65"/>
      <c r="C11" s="65"/>
      <c r="D11" s="6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5" x14ac:dyDescent="0.35">
      <c r="A12" s="14" t="s">
        <v>30</v>
      </c>
      <c r="B12" s="110">
        <f>'Current Month '!B12/'Current Month '!B14</f>
        <v>0.10844318364937702</v>
      </c>
      <c r="C12" s="110">
        <f>'Current Month '!C12/'Current Month '!C14</f>
        <v>0.8212612842315411</v>
      </c>
      <c r="D12" s="110">
        <f>'Current Month '!D12/'Current Month '!D14</f>
        <v>0.53795541662066215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" thickBot="1" x14ac:dyDescent="0.4">
      <c r="A13" s="16" t="s">
        <v>31</v>
      </c>
      <c r="B13" s="112">
        <f>'Current Month '!B13/'Current Month '!B14</f>
        <v>0.891556816350623</v>
      </c>
      <c r="C13" s="112">
        <f>'Current Month '!C13/'Current Month '!C14</f>
        <v>0.17873871576845893</v>
      </c>
      <c r="D13" s="112">
        <f>'Current Month '!D13/'Current Month '!D14</f>
        <v>0.4620445833793379</v>
      </c>
      <c r="E13" s="43"/>
      <c r="F13" s="23"/>
      <c r="H13" s="5"/>
      <c r="I13" s="10"/>
      <c r="J13" s="10"/>
      <c r="K13" s="10"/>
      <c r="L13" s="10"/>
      <c r="M13" s="10"/>
      <c r="N13" s="5"/>
      <c r="O13" s="64"/>
    </row>
    <row r="14" spans="1:15" ht="16" thickTop="1" x14ac:dyDescent="0.35">
      <c r="A14" s="15" t="s">
        <v>32</v>
      </c>
      <c r="B14" s="111">
        <f>'Current Month '!B14/'Current Month '!B14</f>
        <v>1</v>
      </c>
      <c r="C14" s="111">
        <f>'Current Month '!C14/'Current Month '!C14</f>
        <v>1</v>
      </c>
      <c r="D14" s="111">
        <f>'Current Month '!D14/'Current Month '!D14</f>
        <v>1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5">
      <c r="B15" s="23"/>
      <c r="C15" s="23"/>
      <c r="D15" s="23"/>
    </row>
    <row r="16" spans="1:15" ht="15.5" x14ac:dyDescent="0.35">
      <c r="A16" s="13"/>
      <c r="B16" s="17"/>
      <c r="C16" s="43"/>
      <c r="D16" s="43"/>
      <c r="E16" s="43"/>
      <c r="H16" s="5"/>
      <c r="I16" s="6"/>
      <c r="J16" s="7"/>
      <c r="K16" s="7"/>
      <c r="L16" s="7"/>
      <c r="M16" s="7"/>
      <c r="N16" s="5"/>
      <c r="O16" s="64"/>
    </row>
    <row r="17" spans="1:15" ht="15.5" x14ac:dyDescent="0.35">
      <c r="A17" s="14" t="s">
        <v>1</v>
      </c>
      <c r="B17" s="110">
        <f>'Current Month '!B17/'Current Month '!B19</f>
        <v>0.1039723559973502</v>
      </c>
      <c r="C17" s="110">
        <f>'Current Month '!C17/'Current Month '!C19</f>
        <v>0.77394304815046167</v>
      </c>
      <c r="D17" s="110">
        <f>'Current Month '!D17/'Current Month '!D19</f>
        <v>0.44248949866181386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" thickBot="1" x14ac:dyDescent="0.4">
      <c r="A18" s="16" t="s">
        <v>8</v>
      </c>
      <c r="B18" s="112">
        <f>'Current Month '!B18/'Current Month '!B19</f>
        <v>0.89602764400264978</v>
      </c>
      <c r="C18" s="112">
        <f>'Current Month '!C18/'Current Month '!C19</f>
        <v>0.22605695184953836</v>
      </c>
      <c r="D18" s="112">
        <f>'Current Month '!D18/'Current Month '!D19</f>
        <v>0.55751050133818614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6" thickTop="1" x14ac:dyDescent="0.35">
      <c r="A19" s="15" t="s">
        <v>7</v>
      </c>
      <c r="B19" s="111">
        <f>'Current Month '!B19/'Current Month '!B19</f>
        <v>1</v>
      </c>
      <c r="C19" s="111">
        <f>'Current Month '!C19/'Current Month '!C19</f>
        <v>1</v>
      </c>
      <c r="D19" s="111">
        <f>'Current Month '!D19/'Current Month '!D19</f>
        <v>1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5" x14ac:dyDescent="0.35">
      <c r="A20" s="6"/>
      <c r="B20" s="33"/>
      <c r="C20" s="33"/>
      <c r="D20" s="33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35">
      <c r="A21" s="5"/>
      <c r="B21" s="17"/>
      <c r="C21" s="43"/>
      <c r="D21" s="43"/>
      <c r="E21" s="43"/>
      <c r="H21" s="5"/>
      <c r="I21" s="8"/>
      <c r="J21" s="7"/>
      <c r="K21" s="7"/>
      <c r="L21" s="7"/>
      <c r="M21" s="12"/>
      <c r="N21" s="5"/>
      <c r="O21" s="64"/>
    </row>
    <row r="22" spans="1:15" ht="15.5" x14ac:dyDescent="0.35">
      <c r="A22" s="14" t="s">
        <v>29</v>
      </c>
      <c r="B22" s="113">
        <f>'Previous Month '!B22</f>
        <v>26</v>
      </c>
      <c r="C22" s="113">
        <f>'Previous Month '!C22</f>
        <v>39</v>
      </c>
      <c r="D22" s="113">
        <f>'Previous Month '!D22</f>
        <v>41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" thickBot="1" x14ac:dyDescent="0.4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5" x14ac:dyDescent="0.35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5" x14ac:dyDescent="0.3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5" x14ac:dyDescent="0.35">
      <c r="A26" s="14" t="s">
        <v>60</v>
      </c>
      <c r="B26" s="110">
        <f>'Current Month '!B26/'Current Month '!B28</f>
        <v>0.10212078644646966</v>
      </c>
      <c r="C26" s="110">
        <f>'Current Month '!C26/'Current Month '!C28</f>
        <v>0.82288105772691866</v>
      </c>
      <c r="D26" s="110">
        <f>'Current Month '!D26/'Current Month '!D28</f>
        <v>0.53664109358694823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" thickBot="1" x14ac:dyDescent="0.4">
      <c r="A27" s="16" t="s">
        <v>61</v>
      </c>
      <c r="B27" s="112">
        <f>'Current Month '!B27/'Current Month '!B28</f>
        <v>0.8978792135535304</v>
      </c>
      <c r="C27" s="112">
        <f>'Current Month '!C27/'Current Month '!C28</f>
        <v>0.17711894227308134</v>
      </c>
      <c r="D27" s="112">
        <f>'Current Month '!D27/'Current Month '!D28</f>
        <v>0.46335890641305183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6" thickTop="1" x14ac:dyDescent="0.35">
      <c r="A28" s="15" t="s">
        <v>62</v>
      </c>
      <c r="B28" s="111">
        <f>'Current Month '!B28/'Current Month '!B28</f>
        <v>1</v>
      </c>
      <c r="C28" s="111">
        <f>'Current Month '!C28/'Current Month '!C28</f>
        <v>1</v>
      </c>
      <c r="D28" s="111">
        <f>'Current Month '!D28/'Current Month '!D28</f>
        <v>1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5" x14ac:dyDescent="0.35">
      <c r="A29" s="6"/>
      <c r="B29" s="65"/>
      <c r="C29" s="66"/>
      <c r="D29" s="65"/>
      <c r="E29" s="43"/>
      <c r="I29" s="10"/>
      <c r="J29" s="10"/>
      <c r="K29" s="10"/>
      <c r="L29" s="10"/>
      <c r="M29" s="10"/>
      <c r="N29" s="5"/>
      <c r="O29" s="64"/>
    </row>
    <row r="30" spans="1:15" ht="15.75" customHeight="1" x14ac:dyDescent="0.35">
      <c r="A30" s="14" t="s">
        <v>35</v>
      </c>
      <c r="B30" s="110">
        <f>'Current Month '!B30/'Current Month '!B32</f>
        <v>9.8164556655366914E-2</v>
      </c>
      <c r="C30" s="110">
        <f>'Current Month '!C30/'Current Month '!C32</f>
        <v>0.81538760926062759</v>
      </c>
      <c r="D30" s="110">
        <f>'Current Month '!D30/'Current Month '!D32</f>
        <v>0.53418525359516744</v>
      </c>
      <c r="E30" s="43"/>
      <c r="H30" s="67"/>
      <c r="I30" s="10"/>
      <c r="J30" s="10"/>
      <c r="K30" s="10"/>
      <c r="L30" s="10"/>
      <c r="M30" s="10"/>
      <c r="N30" s="5"/>
      <c r="O30" s="64"/>
    </row>
    <row r="31" spans="1:15" ht="16" thickBot="1" x14ac:dyDescent="0.4">
      <c r="A31" s="16" t="s">
        <v>33</v>
      </c>
      <c r="B31" s="110">
        <f>'Current Month '!B31/'Current Month '!B32</f>
        <v>0.90183544334463306</v>
      </c>
      <c r="C31" s="110">
        <f>'Current Month '!C31/'Current Month '!C32</f>
        <v>0.18461239073937244</v>
      </c>
      <c r="D31" s="110">
        <f>'Current Month '!D31/'Current Month '!D32</f>
        <v>0.46581474640483261</v>
      </c>
      <c r="E31" s="43"/>
      <c r="I31" s="10"/>
      <c r="J31" s="10"/>
      <c r="K31" s="10"/>
      <c r="L31" s="10"/>
      <c r="M31" s="10"/>
      <c r="N31" s="5"/>
      <c r="O31" s="64"/>
    </row>
    <row r="32" spans="1:15" ht="16" thickTop="1" x14ac:dyDescent="0.35">
      <c r="A32" s="15" t="s">
        <v>34</v>
      </c>
      <c r="B32" s="111">
        <f>'Current Month '!B32/'Current Month '!B32</f>
        <v>1</v>
      </c>
      <c r="C32" s="111">
        <f>'Current Month '!C32/'Current Month '!C32</f>
        <v>1</v>
      </c>
      <c r="D32" s="111">
        <f>'Current Month '!D32/'Current Month '!D32</f>
        <v>1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5" x14ac:dyDescent="0.35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5" x14ac:dyDescent="0.35">
      <c r="A34" s="6"/>
      <c r="M34" s="10"/>
      <c r="N34" s="5"/>
      <c r="O34" s="64"/>
    </row>
    <row r="35" spans="1:15" ht="15.5" x14ac:dyDescent="0.35">
      <c r="A35" s="47"/>
      <c r="M35" s="10"/>
      <c r="N35" s="5"/>
      <c r="O35" s="64"/>
    </row>
    <row r="36" spans="1:15" ht="16" thickBot="1" x14ac:dyDescent="0.4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8"/>
      <c r="N36" s="5"/>
      <c r="O36" s="64"/>
    </row>
    <row r="37" spans="1:15" ht="31" x14ac:dyDescent="0.3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17" t="s">
        <v>40</v>
      </c>
      <c r="N37" s="5"/>
      <c r="O37" s="64"/>
    </row>
    <row r="38" spans="1:15" ht="15.5" x14ac:dyDescent="0.35">
      <c r="A38" s="14" t="s">
        <v>46</v>
      </c>
      <c r="B38" s="134">
        <v>9630</v>
      </c>
      <c r="C38" s="135">
        <v>0.28999999999999998</v>
      </c>
      <c r="D38" s="134">
        <v>37768</v>
      </c>
      <c r="E38" s="135">
        <v>0.28999999999999998</v>
      </c>
      <c r="F38" s="134">
        <v>23390</v>
      </c>
      <c r="G38" s="135">
        <v>0.71</v>
      </c>
      <c r="H38" s="134">
        <v>90430</v>
      </c>
      <c r="I38" s="135">
        <v>0.71</v>
      </c>
      <c r="J38" s="134">
        <v>33020</v>
      </c>
      <c r="K38" s="119">
        <f>J38/J45</f>
        <v>0.90619682748778752</v>
      </c>
      <c r="L38" s="134">
        <v>128198</v>
      </c>
      <c r="M38" s="120">
        <f>L38/L45</f>
        <v>0.15376772794442206</v>
      </c>
      <c r="N38" s="5"/>
      <c r="O38" s="64"/>
    </row>
    <row r="39" spans="1:15" ht="15.5" x14ac:dyDescent="0.35">
      <c r="A39" s="14" t="s">
        <v>47</v>
      </c>
      <c r="B39" s="134">
        <v>1304</v>
      </c>
      <c r="C39" s="135">
        <v>0.54</v>
      </c>
      <c r="D39" s="134">
        <v>68208</v>
      </c>
      <c r="E39" s="135">
        <v>0.57999999999999996</v>
      </c>
      <c r="F39" s="134">
        <v>1096</v>
      </c>
      <c r="G39" s="135">
        <v>0.46</v>
      </c>
      <c r="H39" s="134">
        <v>49026</v>
      </c>
      <c r="I39" s="135">
        <v>0.42</v>
      </c>
      <c r="J39" s="134">
        <v>2400</v>
      </c>
      <c r="K39" s="119">
        <f>J39/J45</f>
        <v>6.5865305450354031E-2</v>
      </c>
      <c r="L39" s="134">
        <v>117234</v>
      </c>
      <c r="M39" s="120">
        <f>L39/L45</f>
        <v>0.14061690367896829</v>
      </c>
      <c r="N39" s="5"/>
      <c r="O39" s="64"/>
    </row>
    <row r="40" spans="1:15" ht="15.5" x14ac:dyDescent="0.35">
      <c r="A40" s="14" t="s">
        <v>48</v>
      </c>
      <c r="B40" s="134">
        <v>306</v>
      </c>
      <c r="C40" s="135">
        <v>0.68</v>
      </c>
      <c r="D40" s="134">
        <v>43333</v>
      </c>
      <c r="E40" s="135">
        <v>0.69</v>
      </c>
      <c r="F40" s="134">
        <v>146</v>
      </c>
      <c r="G40" s="135">
        <v>0.32</v>
      </c>
      <c r="H40" s="134">
        <v>19651</v>
      </c>
      <c r="I40" s="135">
        <v>0.31</v>
      </c>
      <c r="J40" s="134">
        <v>452</v>
      </c>
      <c r="K40" s="119">
        <f>J40/J45</f>
        <v>1.2404632526483342E-2</v>
      </c>
      <c r="L40" s="134">
        <v>62984</v>
      </c>
      <c r="M40" s="120">
        <f>L40/L45</f>
        <v>7.5546471683267127E-2</v>
      </c>
      <c r="N40" s="5"/>
      <c r="O40" s="64"/>
    </row>
    <row r="41" spans="1:15" ht="15.5" x14ac:dyDescent="0.35">
      <c r="A41" s="14" t="s">
        <v>49</v>
      </c>
      <c r="B41" s="134">
        <v>145</v>
      </c>
      <c r="C41" s="135">
        <v>0.84</v>
      </c>
      <c r="D41" s="134">
        <v>35663</v>
      </c>
      <c r="E41" s="135">
        <v>0.85</v>
      </c>
      <c r="F41" s="134">
        <v>27</v>
      </c>
      <c r="G41" s="135">
        <v>0.16</v>
      </c>
      <c r="H41" s="134">
        <v>6534</v>
      </c>
      <c r="I41" s="135">
        <v>0.15</v>
      </c>
      <c r="J41" s="134">
        <v>172</v>
      </c>
      <c r="K41" s="119">
        <f>J41/J45</f>
        <v>4.7203468906087051E-3</v>
      </c>
      <c r="L41" s="134">
        <v>42197</v>
      </c>
      <c r="M41" s="120">
        <f>L41/L45</f>
        <v>5.0613401270462703E-2</v>
      </c>
      <c r="N41" s="5"/>
      <c r="O41" s="64"/>
    </row>
    <row r="42" spans="1:15" ht="15.5" x14ac:dyDescent="0.35">
      <c r="A42" s="14" t="s">
        <v>50</v>
      </c>
      <c r="B42" s="134">
        <v>96</v>
      </c>
      <c r="C42" s="135">
        <v>0.94</v>
      </c>
      <c r="D42" s="134">
        <v>32997</v>
      </c>
      <c r="E42" s="135">
        <v>0.94</v>
      </c>
      <c r="F42" s="134">
        <v>6</v>
      </c>
      <c r="G42" s="135">
        <v>0.06</v>
      </c>
      <c r="H42" s="134">
        <v>2133</v>
      </c>
      <c r="I42" s="135">
        <v>0.06</v>
      </c>
      <c r="J42" s="134">
        <v>102</v>
      </c>
      <c r="K42" s="119">
        <f>J42/J45</f>
        <v>2.7992754816400459E-3</v>
      </c>
      <c r="L42" s="134">
        <v>35130</v>
      </c>
      <c r="M42" s="120">
        <f>L42/L45</f>
        <v>4.2136853013990443E-2</v>
      </c>
      <c r="N42" s="5"/>
      <c r="O42" s="64"/>
    </row>
    <row r="43" spans="1:15" ht="15.5" x14ac:dyDescent="0.35">
      <c r="A43" s="14" t="s">
        <v>51</v>
      </c>
      <c r="B43" s="134">
        <v>61</v>
      </c>
      <c r="C43" s="135">
        <v>0.94</v>
      </c>
      <c r="D43" s="134">
        <v>26976</v>
      </c>
      <c r="E43" s="135">
        <v>0.94</v>
      </c>
      <c r="F43" s="134">
        <v>4</v>
      </c>
      <c r="G43" s="135">
        <v>0.06</v>
      </c>
      <c r="H43" s="134">
        <v>1850</v>
      </c>
      <c r="I43" s="135">
        <v>0.06</v>
      </c>
      <c r="J43" s="134">
        <v>65</v>
      </c>
      <c r="K43" s="119">
        <f>J43/J45</f>
        <v>1.7838520226137549E-3</v>
      </c>
      <c r="L43" s="134">
        <v>28826</v>
      </c>
      <c r="M43" s="120">
        <f>L43/L45</f>
        <v>3.4575488897844821E-2</v>
      </c>
      <c r="N43" s="5"/>
      <c r="O43" s="64"/>
    </row>
    <row r="44" spans="1:15" ht="15.5" x14ac:dyDescent="0.35">
      <c r="A44" s="14" t="s">
        <v>52</v>
      </c>
      <c r="B44" s="134">
        <v>201</v>
      </c>
      <c r="C44" s="135">
        <v>0.89</v>
      </c>
      <c r="D44" s="134">
        <v>398767</v>
      </c>
      <c r="E44" s="135">
        <v>0.95</v>
      </c>
      <c r="F44" s="134">
        <v>26</v>
      </c>
      <c r="G44" s="135">
        <v>0.11</v>
      </c>
      <c r="H44" s="134">
        <v>20376</v>
      </c>
      <c r="I44" s="135">
        <v>0.05</v>
      </c>
      <c r="J44" s="134">
        <v>227</v>
      </c>
      <c r="K44" s="119">
        <f>J44/J45</f>
        <v>6.2297601405126518E-3</v>
      </c>
      <c r="L44" s="134">
        <v>419143</v>
      </c>
      <c r="M44" s="120">
        <f>L44/L45</f>
        <v>0.50274315351104459</v>
      </c>
      <c r="N44" s="5"/>
      <c r="O44" s="64"/>
    </row>
    <row r="45" spans="1:15" ht="15.5" x14ac:dyDescent="0.35">
      <c r="A45" s="14" t="s">
        <v>4</v>
      </c>
      <c r="B45" s="139">
        <v>11743</v>
      </c>
      <c r="C45" s="135">
        <v>0.32</v>
      </c>
      <c r="D45" s="139">
        <v>643712</v>
      </c>
      <c r="E45" s="135">
        <v>0.77</v>
      </c>
      <c r="F45" s="139">
        <v>24695</v>
      </c>
      <c r="G45" s="135">
        <v>0.68</v>
      </c>
      <c r="H45" s="139">
        <v>190000</v>
      </c>
      <c r="I45" s="135">
        <v>0.23</v>
      </c>
      <c r="J45" s="139">
        <v>36438</v>
      </c>
      <c r="K45" s="119">
        <f>J45/J45</f>
        <v>1</v>
      </c>
      <c r="L45" s="139">
        <v>833712</v>
      </c>
      <c r="M45" s="120">
        <f>L45/L45</f>
        <v>1</v>
      </c>
      <c r="N45" s="5"/>
      <c r="O45" s="64"/>
    </row>
    <row r="46" spans="1:15" ht="15.5" x14ac:dyDescent="0.3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5" x14ac:dyDescent="0.3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5" x14ac:dyDescent="0.3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5" x14ac:dyDescent="0.35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0"/>
      <c r="M49" s="10"/>
      <c r="N49" s="5"/>
      <c r="O49" s="64"/>
    </row>
    <row r="50" spans="1:15" ht="15.5" x14ac:dyDescent="0.35">
      <c r="A50" s="35"/>
      <c r="B50" s="68"/>
      <c r="C50" s="68"/>
      <c r="D50" s="65"/>
      <c r="E50" s="43"/>
      <c r="H50" s="5"/>
      <c r="I50" s="10"/>
      <c r="J50" s="10"/>
      <c r="K50" s="10"/>
      <c r="L50" s="10"/>
      <c r="M50" s="10"/>
      <c r="N50" s="5"/>
      <c r="O50" s="64"/>
    </row>
    <row r="51" spans="1:15" ht="15.5" x14ac:dyDescent="0.35">
      <c r="A51" s="148" t="s">
        <v>63</v>
      </c>
      <c r="B51" s="148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.5" x14ac:dyDescent="0.35">
      <c r="A52" s="149" t="s">
        <v>36</v>
      </c>
      <c r="B52" s="149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" thickBot="1" x14ac:dyDescent="0.4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6" thickBot="1" x14ac:dyDescent="0.4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5" x14ac:dyDescent="0.35">
      <c r="A55" s="30" t="s">
        <v>10</v>
      </c>
      <c r="B55" s="128">
        <v>0.26800000000000002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5" x14ac:dyDescent="0.35">
      <c r="A56" s="26" t="s">
        <v>11</v>
      </c>
      <c r="B56" s="123">
        <v>0.33100000000000002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5" x14ac:dyDescent="0.35">
      <c r="A57" s="26" t="s">
        <v>12</v>
      </c>
      <c r="B57" s="123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5" x14ac:dyDescent="0.35">
      <c r="A58" s="26" t="s">
        <v>13</v>
      </c>
      <c r="B58" s="123">
        <v>0.34300000000000003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5" x14ac:dyDescent="0.35">
      <c r="A59" s="26" t="s">
        <v>14</v>
      </c>
      <c r="B59" s="123">
        <v>1E-3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" thickBot="1" x14ac:dyDescent="0.4">
      <c r="A60" s="31" t="s">
        <v>24</v>
      </c>
      <c r="B60" s="129">
        <v>5.7000000000000002E-2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35">
      <c r="A61" s="29" t="s">
        <v>53</v>
      </c>
      <c r="B61" s="127">
        <v>3.0000000000000001E-3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5" x14ac:dyDescent="0.35">
      <c r="A62" s="26" t="s">
        <v>15</v>
      </c>
      <c r="B62" s="130" t="s">
        <v>65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5" x14ac:dyDescent="0.35">
      <c r="A63" s="26" t="s">
        <v>16</v>
      </c>
      <c r="B63" s="124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5" x14ac:dyDescent="0.35">
      <c r="A64" s="26" t="s">
        <v>17</v>
      </c>
      <c r="B64" s="124">
        <v>1.7000000000000001E-2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5" x14ac:dyDescent="0.35">
      <c r="A65" s="26" t="s">
        <v>18</v>
      </c>
      <c r="B65" s="124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5" x14ac:dyDescent="0.35">
      <c r="A66" s="26" t="s">
        <v>19</v>
      </c>
      <c r="B66" s="124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5" x14ac:dyDescent="0.35">
      <c r="A67" s="26" t="s">
        <v>37</v>
      </c>
      <c r="B67" s="124">
        <v>3.0000000000000001E-3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5" x14ac:dyDescent="0.35">
      <c r="A68" s="27" t="s">
        <v>20</v>
      </c>
      <c r="B68" s="124">
        <v>2E-3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" thickBot="1" x14ac:dyDescent="0.4">
      <c r="A69" s="28" t="s">
        <v>21</v>
      </c>
      <c r="B69" s="125">
        <v>2.7E-2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" thickBot="1" x14ac:dyDescent="0.4">
      <c r="A70" s="25" t="s">
        <v>22</v>
      </c>
      <c r="B70" s="131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.5" x14ac:dyDescent="0.35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5" x14ac:dyDescent="0.35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5" x14ac:dyDescent="0.35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.5" x14ac:dyDescent="0.3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.5" x14ac:dyDescent="0.35">
      <c r="M75" s="64"/>
      <c r="N75" s="64"/>
      <c r="O75" s="64"/>
    </row>
    <row r="76" spans="1:15" ht="15.5" x14ac:dyDescent="0.35">
      <c r="M76" s="64"/>
      <c r="N76" s="64"/>
      <c r="O76" s="64"/>
    </row>
    <row r="77" spans="1:15" ht="15.5" x14ac:dyDescent="0.35">
      <c r="M77" s="64"/>
      <c r="N77" s="64"/>
      <c r="O77" s="64"/>
    </row>
    <row r="78" spans="1:15" ht="15.5" x14ac:dyDescent="0.35">
      <c r="M78" s="64"/>
      <c r="N78" s="64"/>
      <c r="O78" s="64"/>
    </row>
    <row r="79" spans="1:15" ht="15.5" x14ac:dyDescent="0.35">
      <c r="M79" s="64"/>
      <c r="N79" s="64"/>
      <c r="O79" s="64"/>
    </row>
    <row r="80" spans="1:15" ht="15.5" x14ac:dyDescent="0.35">
      <c r="M80" s="64"/>
      <c r="N80" s="64"/>
      <c r="O80" s="64"/>
    </row>
    <row r="81" spans="1:15" ht="15.5" x14ac:dyDescent="0.35">
      <c r="M81" s="64"/>
      <c r="N81" s="64"/>
      <c r="O81" s="64"/>
    </row>
    <row r="82" spans="1:15" ht="15.5" x14ac:dyDescent="0.35">
      <c r="M82" s="64"/>
      <c r="N82" s="64"/>
      <c r="O82" s="64"/>
    </row>
    <row r="83" spans="1:15" ht="15.5" x14ac:dyDescent="0.35">
      <c r="M83" s="64"/>
      <c r="N83" s="64"/>
      <c r="O83" s="64"/>
    </row>
    <row r="84" spans="1:15" ht="15.5" x14ac:dyDescent="0.35">
      <c r="M84" s="64"/>
      <c r="N84" s="64"/>
      <c r="O84" s="64"/>
    </row>
    <row r="85" spans="1:15" ht="15.5" x14ac:dyDescent="0.35">
      <c r="M85" s="64"/>
      <c r="N85" s="64"/>
      <c r="O85" s="64"/>
    </row>
    <row r="86" spans="1:15" ht="15.5" x14ac:dyDescent="0.35">
      <c r="M86" s="64"/>
      <c r="N86" s="64"/>
      <c r="O86" s="64"/>
    </row>
    <row r="87" spans="1:15" ht="15.5" x14ac:dyDescent="0.35">
      <c r="M87" s="64"/>
      <c r="N87" s="64"/>
      <c r="O87" s="64"/>
    </row>
    <row r="88" spans="1:15" ht="15.5" x14ac:dyDescent="0.35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.5" x14ac:dyDescent="0.35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.5" x14ac:dyDescent="0.3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.5" x14ac:dyDescent="0.3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.5" x14ac:dyDescent="0.3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.5" x14ac:dyDescent="0.3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.5" x14ac:dyDescent="0.35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.5" x14ac:dyDescent="0.35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.5" x14ac:dyDescent="0.35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.5" x14ac:dyDescent="0.35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.5" x14ac:dyDescent="0.3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.5" x14ac:dyDescent="0.35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.5" x14ac:dyDescent="0.3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.5" x14ac:dyDescent="0.35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.5" x14ac:dyDescent="0.3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.5" x14ac:dyDescent="0.3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.5" x14ac:dyDescent="0.35">
      <c r="F104" s="64"/>
    </row>
    <row r="105" spans="1:15" ht="15.5" x14ac:dyDescent="0.35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Current Month </vt:lpstr>
      <vt:lpstr>Previous Month </vt:lpstr>
      <vt:lpstr>Difference</vt:lpstr>
      <vt:lpstr>Difference (%)</vt:lpstr>
      <vt:lpstr>Current Month Ratios</vt:lpstr>
      <vt:lpstr>'Current Month '!Print_Area</vt:lpstr>
      <vt:lpstr>'Previous Month '!Print_Area</vt:lpstr>
    </vt:vector>
  </TitlesOfParts>
  <Company>Pepco Holdings,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lbeck</dc:creator>
  <cp:lastModifiedBy>Marshall, Clishona (DOS)</cp:lastModifiedBy>
  <cp:lastPrinted>2015-10-19T17:49:53Z</cp:lastPrinted>
  <dcterms:created xsi:type="dcterms:W3CDTF">2008-04-10T17:04:30Z</dcterms:created>
  <dcterms:modified xsi:type="dcterms:W3CDTF">2020-07-17T19:08:32Z</dcterms:modified>
</cp:coreProperties>
</file>