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0\Differences\"/>
    </mc:Choice>
  </mc:AlternateContent>
  <xr:revisionPtr revIDLastSave="0" documentId="13_ncr:1_{004A7B38-1D33-4EE0-BE5C-8044C9F67C16}" xr6:coauthVersionLast="44" xr6:coauthVersionMax="44" xr10:uidLastSave="{00000000-0000-0000-0000-000000000000}"/>
  <bookViews>
    <workbookView xWindow="-110" yWindow="-110" windowWidth="19420" windowHeight="1042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C32" i="1"/>
  <c r="B32" i="1"/>
  <c r="D31" i="1"/>
  <c r="D30" i="1"/>
  <c r="D32" i="1" s="1"/>
  <c r="C28" i="1"/>
  <c r="B28" i="1"/>
  <c r="D27" i="1"/>
  <c r="D26" i="1"/>
  <c r="D28" i="1" s="1"/>
  <c r="C19" i="1"/>
  <c r="B19" i="1"/>
  <c r="D18" i="1"/>
  <c r="D17" i="1"/>
  <c r="D19" i="1" s="1"/>
  <c r="C14" i="1"/>
  <c r="B14" i="1"/>
  <c r="D13" i="1"/>
  <c r="D12" i="1"/>
  <c r="D14" i="1" s="1"/>
  <c r="D9" i="1"/>
  <c r="C9" i="1"/>
  <c r="B9" i="1"/>
  <c r="D8" i="1"/>
  <c r="D7" i="1"/>
  <c r="C32" i="2" l="1"/>
  <c r="B32" i="2"/>
  <c r="D31" i="2"/>
  <c r="D30" i="2"/>
  <c r="D32" i="2" s="1"/>
  <c r="C28" i="2"/>
  <c r="B28" i="2"/>
  <c r="D27" i="2"/>
  <c r="D26" i="2"/>
  <c r="D28" i="2" s="1"/>
  <c r="C19" i="2"/>
  <c r="B19" i="2"/>
  <c r="D18" i="2"/>
  <c r="D17" i="2"/>
  <c r="D19" i="2" s="1"/>
  <c r="C14" i="2"/>
  <c r="B14" i="2"/>
  <c r="D13" i="2"/>
  <c r="D12" i="2"/>
  <c r="D14" i="2" s="1"/>
  <c r="C9" i="2"/>
  <c r="B9" i="2"/>
  <c r="D8" i="2"/>
  <c r="D7" i="2"/>
  <c r="D9" i="2" s="1"/>
  <c r="B14" i="3" l="1"/>
  <c r="B14" i="4" s="1"/>
  <c r="B7" i="5"/>
  <c r="B19" i="3"/>
  <c r="B19" i="4" s="1"/>
  <c r="B30" i="5"/>
  <c r="B28" i="3"/>
  <c r="B28" i="4" s="1"/>
  <c r="B28" i="5"/>
  <c r="C17" i="5"/>
  <c r="B19" i="5"/>
  <c r="C12" i="5"/>
  <c r="B13" i="5"/>
  <c r="C9" i="3"/>
  <c r="C9" i="4" s="1"/>
  <c r="C8" i="5"/>
  <c r="C32" i="3"/>
  <c r="C32" i="4" s="1"/>
  <c r="C28" i="3"/>
  <c r="C28" i="4" s="1"/>
  <c r="K44" i="1"/>
  <c r="K43" i="1"/>
  <c r="K42" i="1"/>
  <c r="K41" i="1"/>
  <c r="K40" i="1"/>
  <c r="K39" i="1"/>
  <c r="K38" i="1"/>
  <c r="M44" i="1"/>
  <c r="M43" i="1"/>
  <c r="M42" i="1"/>
  <c r="M41" i="1"/>
  <c r="M40" i="1"/>
  <c r="M39" i="1"/>
  <c r="M38" i="1"/>
  <c r="C27" i="5"/>
  <c r="D8" i="3"/>
  <c r="D8" i="4" s="1"/>
  <c r="B14" i="5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B32" i="5"/>
  <c r="B31" i="5"/>
  <c r="C26" i="5"/>
  <c r="B12" i="5"/>
  <c r="B8" i="5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C22" i="5"/>
  <c r="D22" i="5"/>
  <c r="B22" i="5"/>
  <c r="D17" i="3"/>
  <c r="D17" i="4" s="1"/>
  <c r="B26" i="5"/>
  <c r="B27" i="5"/>
  <c r="C28" i="5"/>
  <c r="D26" i="3"/>
  <c r="D26" i="4" s="1"/>
  <c r="C32" i="5"/>
  <c r="C31" i="5"/>
  <c r="C30" i="5"/>
  <c r="B17" i="5"/>
  <c r="B18" i="5"/>
  <c r="B32" i="3"/>
  <c r="B32" i="4" s="1"/>
  <c r="C19" i="3"/>
  <c r="C19" i="4" s="1"/>
  <c r="C18" i="5"/>
  <c r="C19" i="5"/>
  <c r="C14" i="5"/>
  <c r="C13" i="5"/>
  <c r="C14" i="3"/>
  <c r="C14" i="4" s="1"/>
  <c r="B9" i="5"/>
  <c r="C9" i="5"/>
  <c r="C7" i="5"/>
  <c r="B9" i="3"/>
  <c r="B9" i="4" s="1"/>
  <c r="D30" i="5" l="1"/>
  <c r="D32" i="5"/>
  <c r="D32" i="3"/>
  <c r="D32" i="4" s="1"/>
  <c r="D31" i="5"/>
  <c r="D28" i="3"/>
  <c r="D28" i="4" s="1"/>
  <c r="D27" i="5"/>
  <c r="D28" i="5"/>
  <c r="D26" i="5"/>
  <c r="D18" i="5"/>
  <c r="D19" i="5"/>
  <c r="D19" i="3"/>
  <c r="D19" i="4" s="1"/>
  <c r="D17" i="5"/>
  <c r="D14" i="3"/>
  <c r="D14" i="4" s="1"/>
  <c r="D14" i="5"/>
  <c r="D13" i="5"/>
  <c r="D12" i="5"/>
  <c r="D12" i="3"/>
  <c r="D12" i="4" s="1"/>
  <c r="D9" i="3"/>
  <c r="D9" i="4" s="1"/>
  <c r="D8" i="5"/>
  <c r="D7" i="5"/>
  <c r="D9" i="5"/>
  <c r="D7" i="3"/>
  <c r="D7" i="4" s="1"/>
</calcChain>
</file>

<file path=xl/sharedStrings.xml><?xml version="1.0" encoding="utf-8"?>
<sst xmlns="http://schemas.openxmlformats.org/spreadsheetml/2006/main" count="268" uniqueCount="71">
  <si>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</si>
  <si>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</si>
  <si>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</si>
  <si>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</si>
  <si>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</si>
  <si>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</si>
  <si>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</si>
  <si>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</si>
  <si>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</si>
  <si>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</si>
  <si>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</si>
  <si>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</si>
  <si>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</si>
  <si>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</si>
  <si>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</si>
  <si>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</si>
  <si>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</si>
  <si>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</si>
  <si>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</si>
  <si>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</si>
  <si>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</si>
  <si>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</si>
  <si>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</si>
  <si>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</si>
  <si>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</si>
  <si>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</si>
  <si>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</si>
  <si>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</si>
  <si>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</si>
  <si>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</si>
  <si>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</si>
  <si>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</si>
  <si>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</si>
  <si>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</si>
  <si>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</si>
  <si>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</si>
  <si>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</si>
  <si>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</si>
  <si>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</si>
  <si>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</si>
  <si>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</si>
  <si>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</si>
  <si>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</si>
  <si>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</si>
  <si>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</si>
  <si>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</si>
  <si>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</si>
  <si>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</si>
  <si>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</si>
  <si>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</si>
  <si>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</si>
  <si>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</si>
  <si>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</si>
  <si>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</si>
  <si>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</si>
  <si>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</si>
  <si>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</si>
  <si>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</si>
  <si>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</si>
  <si>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</si>
  <si>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</si>
  <si>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</si>
  <si>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</si>
  <si>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Fuel Resource Mix as reported for the Period June 2016 to May 2017</t>
  </si>
  <si>
    <t>Fuel Resource Mix as reported for the Period June 2017 to May 2018</t>
  </si>
  <si>
    <t>&lt;0.0%</t>
  </si>
  <si>
    <t>TPS - Total kWh Year-To-Date (YTD) for 2019</t>
  </si>
  <si>
    <t>SOS - Total kWh Year-To-Date (YTD) for 2019</t>
  </si>
  <si>
    <t>ALL - Total kWh Year-To-Date (YTD) for 2019</t>
  </si>
  <si>
    <t>(As of January 31, 2020) January 2020 REPORT</t>
  </si>
  <si>
    <t>(As of February 29, 2020) February 2020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</si>
</sst>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6" fontId="4" fillId="0" borderId="4" xfId="9" applyNumberFormat="1" applyFont="1" applyBorder="1"/>
    <xf numFmtId="10" fontId="5" fillId="0" borderId="1" xfId="13" applyNumberFormat="1" applyFont="1" applyBorder="1"/>
    <xf numFmtId="10" fontId="5" fillId="0" borderId="1" xfId="13" applyNumberFormat="1" applyFont="1" applyBorder="1" applyAlignment="1">
      <alignment vertical="top" wrapText="1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  <xf numFmtId="165" fontId="5" fillId="5" borderId="0" xfId="3" applyNumberFormat="1" applyFont="1" applyFill="1"/>
    <xf numFmtId="165" fontId="5" fillId="5" borderId="0" xfId="3" quotePrefix="1" applyNumberFormat="1" applyFont="1" applyFill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31" workbookViewId="0">
      <selection activeCell="B38" sqref="B38:M45"/>
    </sheetView>
  </sheetViews>
  <sheetFormatPr defaultRowHeight="12.5" x14ac:dyDescent="0.25"/>
  <cols>
    <col min="1" max="1" width="70.26953125" customWidth="1"/>
    <col min="2" max="2" width="20.7265625" bestFit="1" customWidth="1"/>
    <col min="3" max="3" width="20.81640625" bestFit="1" customWidth="1"/>
    <col min="4" max="4" width="18.81640625" bestFit="1" customWidth="1"/>
    <col min="5" max="5" width="8.453125" bestFit="1" customWidth="1"/>
    <col min="6" max="6" width="9.81640625" customWidth="1"/>
    <col min="7" max="7" width="8.453125" bestFit="1" customWidth="1"/>
    <col min="8" max="8" width="16.7265625" bestFit="1" customWidth="1"/>
    <col min="9" max="9" width="15.453125" customWidth="1"/>
    <col min="10" max="10" width="11" bestFit="1" customWidth="1"/>
    <col min="11" max="11" width="11" customWidth="1"/>
    <col min="12" max="12" width="12.81640625" bestFit="1" customWidth="1"/>
    <col min="13" max="13" width="10.26953125" bestFit="1" customWidth="1"/>
  </cols>
  <sheetData>
    <row r="1" spans="1:15" ht="15.5" x14ac:dyDescent="0.35">
      <c r="A1" s="144" t="s">
        <v>55</v>
      </c>
      <c r="B1" s="144"/>
      <c r="C1" s="144"/>
      <c r="D1" s="144"/>
    </row>
    <row r="2" spans="1:15" ht="15.5" x14ac:dyDescent="0.35">
      <c r="A2" s="144" t="s">
        <v>28</v>
      </c>
      <c r="B2" s="144"/>
      <c r="C2" s="144"/>
      <c r="D2" s="144"/>
    </row>
    <row r="3" spans="1:15" ht="5.25" customHeight="1" x14ac:dyDescent="0.25"/>
    <row r="4" spans="1:15" s="45" customFormat="1" ht="18" customHeight="1" x14ac:dyDescent="0.4">
      <c r="A4" s="145" t="s">
        <v>70</v>
      </c>
      <c r="B4" s="145"/>
      <c r="C4" s="145"/>
      <c r="D4" s="145"/>
      <c r="H4" s="46"/>
      <c r="I4" s="46"/>
    </row>
    <row r="5" spans="1:15" ht="9" customHeight="1" x14ac:dyDescent="0.4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3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5" x14ac:dyDescent="0.35">
      <c r="A7" s="14" t="s">
        <v>0</v>
      </c>
      <c r="B7" s="136">
        <v>29349</v>
      </c>
      <c r="C7" s="136">
        <v>11946</v>
      </c>
      <c r="D7" s="136">
        <f>SUM(B7:C7)</f>
        <v>41295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" thickBot="1" x14ac:dyDescent="0.4">
      <c r="A8" s="16" t="s">
        <v>6</v>
      </c>
      <c r="B8" s="137">
        <v>259240</v>
      </c>
      <c r="C8" s="137">
        <v>24062</v>
      </c>
      <c r="D8" s="137">
        <f>SUM(B8:C8)</f>
        <v>283302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5" x14ac:dyDescent="0.35">
      <c r="A9" s="15" t="s">
        <v>5</v>
      </c>
      <c r="B9" s="138">
        <f>SUM(B7:B8)</f>
        <v>288589</v>
      </c>
      <c r="C9" s="138">
        <f>SUM(C7:C8)</f>
        <v>36008</v>
      </c>
      <c r="D9" s="138">
        <f>SUM(D7:D8)</f>
        <v>324597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5" x14ac:dyDescent="0.35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5" x14ac:dyDescent="0.35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5" x14ac:dyDescent="0.35">
      <c r="A12" s="14" t="s">
        <v>30</v>
      </c>
      <c r="B12" s="136">
        <v>24582274</v>
      </c>
      <c r="C12" s="136">
        <v>301841093</v>
      </c>
      <c r="D12" s="136">
        <f>SUM(B12:C12)</f>
        <v>326423367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" thickBot="1" x14ac:dyDescent="0.4">
      <c r="A13" s="16" t="s">
        <v>31</v>
      </c>
      <c r="B13" s="137">
        <v>226387051</v>
      </c>
      <c r="C13" s="137">
        <v>67475827</v>
      </c>
      <c r="D13" s="137">
        <f>SUM(B13:C13)</f>
        <v>293862878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5" x14ac:dyDescent="0.35">
      <c r="A14" s="15" t="s">
        <v>32</v>
      </c>
      <c r="B14" s="138">
        <f>SUM(B12:B13)</f>
        <v>250969325</v>
      </c>
      <c r="C14" s="138">
        <f>SUM(C12:C13)</f>
        <v>369316920</v>
      </c>
      <c r="D14" s="138">
        <f>SUM(D12:D13)</f>
        <v>620286245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5">
      <c r="B15" s="23"/>
      <c r="C15" s="23"/>
      <c r="D15" s="23"/>
    </row>
    <row r="16" spans="1:15" ht="15.5" x14ac:dyDescent="0.3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5" x14ac:dyDescent="0.35">
      <c r="A17" s="14" t="s">
        <v>1</v>
      </c>
      <c r="B17" s="140">
        <v>83.522000000000006</v>
      </c>
      <c r="C17" s="140">
        <v>643.71100000000001</v>
      </c>
      <c r="D17" s="140">
        <f>SUM(B17:C17)</f>
        <v>727.23300000000006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" thickBot="1" x14ac:dyDescent="0.4">
      <c r="A18" s="16" t="s">
        <v>8</v>
      </c>
      <c r="B18" s="141">
        <v>732.298</v>
      </c>
      <c r="C18" s="141">
        <v>190.036</v>
      </c>
      <c r="D18" s="141">
        <f>SUM(B18:C18)</f>
        <v>922.33400000000006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5" x14ac:dyDescent="0.35">
      <c r="A19" s="15" t="s">
        <v>7</v>
      </c>
      <c r="B19" s="142">
        <f>SUM(B17:B18)</f>
        <v>815.82</v>
      </c>
      <c r="C19" s="142">
        <f>SUM(C17:C18)</f>
        <v>833.74700000000007</v>
      </c>
      <c r="D19" s="142">
        <f>SUM(D17:D18)</f>
        <v>1649.567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5" x14ac:dyDescent="0.3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35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5" x14ac:dyDescent="0.35">
      <c r="A22" s="14" t="s">
        <v>29</v>
      </c>
      <c r="B22" s="143">
        <v>26</v>
      </c>
      <c r="C22" s="143">
        <v>39</v>
      </c>
      <c r="D22" s="143">
        <v>41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" thickBot="1" x14ac:dyDescent="0.4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5" x14ac:dyDescent="0.3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5" x14ac:dyDescent="0.3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5" x14ac:dyDescent="0.35">
      <c r="A26" s="14" t="s">
        <v>66</v>
      </c>
      <c r="B26" s="136">
        <v>55644299</v>
      </c>
      <c r="C26" s="136">
        <v>700326145</v>
      </c>
      <c r="D26" s="136">
        <f>SUM(B26:C26)</f>
        <v>755970444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" thickBot="1" x14ac:dyDescent="0.4">
      <c r="A27" s="16" t="s">
        <v>67</v>
      </c>
      <c r="B27" s="137">
        <v>504208299</v>
      </c>
      <c r="C27" s="137">
        <v>150018547</v>
      </c>
      <c r="D27" s="137">
        <f>SUM(B27:C27)</f>
        <v>654226846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5" x14ac:dyDescent="0.35">
      <c r="A28" s="15" t="s">
        <v>68</v>
      </c>
      <c r="B28" s="138">
        <f>SUM(B26:B27)</f>
        <v>559852598</v>
      </c>
      <c r="C28" s="138">
        <f>SUM(C26:C27)</f>
        <v>850344692</v>
      </c>
      <c r="D28" s="138">
        <f>SUM(D26:D27)</f>
        <v>1410197290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5" x14ac:dyDescent="0.35">
      <c r="A29" s="6"/>
      <c r="B29" s="150"/>
      <c r="C29" s="151"/>
      <c r="D29" s="150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35">
      <c r="A30" s="14" t="s">
        <v>35</v>
      </c>
      <c r="B30" s="136">
        <v>298624998</v>
      </c>
      <c r="C30" s="136">
        <v>3884703790</v>
      </c>
      <c r="D30" s="136">
        <f>SUM(B30:C30)</f>
        <v>4183328788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" thickBot="1" x14ac:dyDescent="0.4">
      <c r="A31" s="16" t="s">
        <v>33</v>
      </c>
      <c r="B31" s="137">
        <v>2793057266</v>
      </c>
      <c r="C31" s="137">
        <v>889327502</v>
      </c>
      <c r="D31" s="137">
        <f>SUM(B31:C31)</f>
        <v>3682384768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5" x14ac:dyDescent="0.35">
      <c r="A32" s="15" t="s">
        <v>34</v>
      </c>
      <c r="B32" s="138">
        <f>SUM(B30:B31)</f>
        <v>3091682264</v>
      </c>
      <c r="C32" s="138">
        <f>SUM(C30:C31)</f>
        <v>4774031292</v>
      </c>
      <c r="D32" s="138">
        <f>SUM(D30:D31)</f>
        <v>7865713556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5" x14ac:dyDescent="0.3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5" x14ac:dyDescent="0.35">
      <c r="A34" s="6"/>
      <c r="M34" s="10"/>
      <c r="N34" s="5"/>
      <c r="O34" s="64"/>
    </row>
    <row r="35" spans="1:15" ht="15.5" x14ac:dyDescent="0.35">
      <c r="A35" s="47"/>
      <c r="M35" s="10"/>
      <c r="N35" s="5"/>
      <c r="O35" s="64"/>
    </row>
    <row r="36" spans="1:15" ht="16" thickBot="1" x14ac:dyDescent="0.4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8"/>
      <c r="N36" s="5"/>
      <c r="O36" s="64"/>
    </row>
    <row r="37" spans="1:15" ht="31" x14ac:dyDescent="0.3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5" x14ac:dyDescent="0.35">
      <c r="A38" s="14" t="s">
        <v>46</v>
      </c>
      <c r="B38" s="134">
        <v>9630</v>
      </c>
      <c r="C38" s="135">
        <v>0.28999999999999998</v>
      </c>
      <c r="D38" s="134">
        <v>37768</v>
      </c>
      <c r="E38" s="135">
        <v>0.28999999999999998</v>
      </c>
      <c r="F38" s="134">
        <v>23390</v>
      </c>
      <c r="G38" s="135">
        <v>0.71</v>
      </c>
      <c r="H38" s="134">
        <v>90430</v>
      </c>
      <c r="I38" s="135">
        <v>0.71</v>
      </c>
      <c r="J38" s="134">
        <v>33020</v>
      </c>
      <c r="K38" s="119">
        <f>J38/J45</f>
        <v>0.90619682748778752</v>
      </c>
      <c r="L38" s="134">
        <v>128198</v>
      </c>
      <c r="M38" s="120">
        <f>L38/L45</f>
        <v>0.15376772794442206</v>
      </c>
      <c r="N38" s="5"/>
      <c r="O38" s="64"/>
    </row>
    <row r="39" spans="1:15" ht="15.5" x14ac:dyDescent="0.35">
      <c r="A39" s="14" t="s">
        <v>47</v>
      </c>
      <c r="B39" s="134">
        <v>1304</v>
      </c>
      <c r="C39" s="135">
        <v>0.54</v>
      </c>
      <c r="D39" s="134">
        <v>68208</v>
      </c>
      <c r="E39" s="135">
        <v>0.57999999999999996</v>
      </c>
      <c r="F39" s="134">
        <v>1096</v>
      </c>
      <c r="G39" s="135">
        <v>0.46</v>
      </c>
      <c r="H39" s="134">
        <v>49026</v>
      </c>
      <c r="I39" s="135">
        <v>0.42</v>
      </c>
      <c r="J39" s="134">
        <v>2400</v>
      </c>
      <c r="K39" s="119">
        <f>J39/J45</f>
        <v>6.5865305450354031E-2</v>
      </c>
      <c r="L39" s="134">
        <v>117234</v>
      </c>
      <c r="M39" s="120">
        <f>L39/L45</f>
        <v>0.14061690367896829</v>
      </c>
      <c r="N39" s="5"/>
      <c r="O39" s="64"/>
    </row>
    <row r="40" spans="1:15" ht="15.5" x14ac:dyDescent="0.35">
      <c r="A40" s="14" t="s">
        <v>48</v>
      </c>
      <c r="B40" s="134">
        <v>306</v>
      </c>
      <c r="C40" s="135">
        <v>0.68</v>
      </c>
      <c r="D40" s="134">
        <v>43333</v>
      </c>
      <c r="E40" s="135">
        <v>0.69</v>
      </c>
      <c r="F40" s="134">
        <v>146</v>
      </c>
      <c r="G40" s="135">
        <v>0.32</v>
      </c>
      <c r="H40" s="134">
        <v>19651</v>
      </c>
      <c r="I40" s="135">
        <v>0.31</v>
      </c>
      <c r="J40" s="134">
        <v>452</v>
      </c>
      <c r="K40" s="119">
        <f>J40/J45</f>
        <v>1.2404632526483342E-2</v>
      </c>
      <c r="L40" s="134">
        <v>62984</v>
      </c>
      <c r="M40" s="120">
        <f>L40/L45</f>
        <v>7.5546471683267127E-2</v>
      </c>
      <c r="N40" s="5"/>
      <c r="O40" s="64"/>
    </row>
    <row r="41" spans="1:15" ht="15.5" x14ac:dyDescent="0.35">
      <c r="A41" s="14" t="s">
        <v>49</v>
      </c>
      <c r="B41" s="134">
        <v>145</v>
      </c>
      <c r="C41" s="135">
        <v>0.84</v>
      </c>
      <c r="D41" s="134">
        <v>35663</v>
      </c>
      <c r="E41" s="135">
        <v>0.85</v>
      </c>
      <c r="F41" s="134">
        <v>27</v>
      </c>
      <c r="G41" s="135">
        <v>0.16</v>
      </c>
      <c r="H41" s="134">
        <v>6534</v>
      </c>
      <c r="I41" s="135">
        <v>0.15</v>
      </c>
      <c r="J41" s="134">
        <v>172</v>
      </c>
      <c r="K41" s="119">
        <f>J41/J45</f>
        <v>4.7203468906087051E-3</v>
      </c>
      <c r="L41" s="134">
        <v>42197</v>
      </c>
      <c r="M41" s="120">
        <f>L41/L45</f>
        <v>5.0613401270462703E-2</v>
      </c>
      <c r="N41" s="5"/>
      <c r="O41" s="64"/>
    </row>
    <row r="42" spans="1:15" ht="15.5" x14ac:dyDescent="0.35">
      <c r="A42" s="14" t="s">
        <v>50</v>
      </c>
      <c r="B42" s="134">
        <v>96</v>
      </c>
      <c r="C42" s="135">
        <v>0.94</v>
      </c>
      <c r="D42" s="134">
        <v>32997</v>
      </c>
      <c r="E42" s="135">
        <v>0.94</v>
      </c>
      <c r="F42" s="134">
        <v>6</v>
      </c>
      <c r="G42" s="135">
        <v>0.06</v>
      </c>
      <c r="H42" s="134">
        <v>2133</v>
      </c>
      <c r="I42" s="135">
        <v>0.06</v>
      </c>
      <c r="J42" s="134">
        <v>102</v>
      </c>
      <c r="K42" s="119">
        <f>J42/J45</f>
        <v>2.7992754816400459E-3</v>
      </c>
      <c r="L42" s="134">
        <v>35130</v>
      </c>
      <c r="M42" s="120">
        <f>L42/L45</f>
        <v>4.2136853013990443E-2</v>
      </c>
      <c r="N42" s="5"/>
      <c r="O42" s="64"/>
    </row>
    <row r="43" spans="1:15" ht="15.5" x14ac:dyDescent="0.35">
      <c r="A43" s="14" t="s">
        <v>51</v>
      </c>
      <c r="B43" s="134">
        <v>61</v>
      </c>
      <c r="C43" s="135">
        <v>0.94</v>
      </c>
      <c r="D43" s="134">
        <v>26976</v>
      </c>
      <c r="E43" s="135">
        <v>0.94</v>
      </c>
      <c r="F43" s="134">
        <v>4</v>
      </c>
      <c r="G43" s="135">
        <v>0.06</v>
      </c>
      <c r="H43" s="134">
        <v>1850</v>
      </c>
      <c r="I43" s="135">
        <v>0.06</v>
      </c>
      <c r="J43" s="134">
        <v>65</v>
      </c>
      <c r="K43" s="119">
        <f>J43/J45</f>
        <v>1.7838520226137549E-3</v>
      </c>
      <c r="L43" s="134">
        <v>28826</v>
      </c>
      <c r="M43" s="120">
        <f>L43/L45</f>
        <v>3.4575488897844821E-2</v>
      </c>
      <c r="N43" s="5"/>
      <c r="O43" s="64"/>
    </row>
    <row r="44" spans="1:15" ht="15.5" x14ac:dyDescent="0.35">
      <c r="A44" s="14" t="s">
        <v>52</v>
      </c>
      <c r="B44" s="134">
        <v>201</v>
      </c>
      <c r="C44" s="135">
        <v>0.89</v>
      </c>
      <c r="D44" s="134">
        <v>398767</v>
      </c>
      <c r="E44" s="135">
        <v>0.95</v>
      </c>
      <c r="F44" s="134">
        <v>26</v>
      </c>
      <c r="G44" s="135">
        <v>0.11</v>
      </c>
      <c r="H44" s="134">
        <v>20376</v>
      </c>
      <c r="I44" s="135">
        <v>0.05</v>
      </c>
      <c r="J44" s="134">
        <v>227</v>
      </c>
      <c r="K44" s="119">
        <f>J44/J45</f>
        <v>6.2297601405126518E-3</v>
      </c>
      <c r="L44" s="134">
        <v>419143</v>
      </c>
      <c r="M44" s="120">
        <f>L44/L45</f>
        <v>0.50274315351104459</v>
      </c>
      <c r="N44" s="5"/>
      <c r="O44" s="64"/>
    </row>
    <row r="45" spans="1:15" ht="15.5" x14ac:dyDescent="0.35">
      <c r="A45" s="14" t="s">
        <v>4</v>
      </c>
      <c r="B45" s="139">
        <v>11743</v>
      </c>
      <c r="C45" s="135">
        <v>0.32</v>
      </c>
      <c r="D45" s="139">
        <v>643712</v>
      </c>
      <c r="E45" s="135">
        <v>0.77</v>
      </c>
      <c r="F45" s="139">
        <v>24695</v>
      </c>
      <c r="G45" s="135">
        <v>0.68</v>
      </c>
      <c r="H45" s="139">
        <v>190000</v>
      </c>
      <c r="I45" s="135">
        <v>0.23</v>
      </c>
      <c r="J45" s="139">
        <v>36438</v>
      </c>
      <c r="K45" s="119">
        <f>J45/J45</f>
        <v>1</v>
      </c>
      <c r="L45" s="139">
        <v>833712</v>
      </c>
      <c r="M45" s="120">
        <f>L45/L45</f>
        <v>1</v>
      </c>
      <c r="N45" s="5"/>
      <c r="O45" s="64"/>
    </row>
    <row r="46" spans="1:15" ht="15.5" x14ac:dyDescent="0.3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5" x14ac:dyDescent="0.3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5" x14ac:dyDescent="0.3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5" x14ac:dyDescent="0.35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5" x14ac:dyDescent="0.35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5" customHeight="1" x14ac:dyDescent="0.35">
      <c r="A51" s="146" t="s">
        <v>64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.5" x14ac:dyDescent="0.35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" thickBot="1" x14ac:dyDescent="0.4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6" thickBot="1" x14ac:dyDescent="0.4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5" x14ac:dyDescent="0.35">
      <c r="A55" s="30" t="s">
        <v>10</v>
      </c>
      <c r="B55" s="128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5" x14ac:dyDescent="0.35">
      <c r="A56" s="26" t="s">
        <v>11</v>
      </c>
      <c r="B56" s="123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5" x14ac:dyDescent="0.35">
      <c r="A57" s="26" t="s">
        <v>12</v>
      </c>
      <c r="B57" s="123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5" x14ac:dyDescent="0.35">
      <c r="A58" s="26" t="s">
        <v>13</v>
      </c>
      <c r="B58" s="123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5" x14ac:dyDescent="0.35">
      <c r="A59" s="26" t="s">
        <v>14</v>
      </c>
      <c r="B59" s="123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" thickBot="1" x14ac:dyDescent="0.4">
      <c r="A60" s="31" t="s">
        <v>24</v>
      </c>
      <c r="B60" s="129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35">
      <c r="A61" s="29" t="s">
        <v>53</v>
      </c>
      <c r="B61" s="127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5" x14ac:dyDescent="0.35">
      <c r="A62" s="26" t="s">
        <v>15</v>
      </c>
      <c r="B62" s="130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5" x14ac:dyDescent="0.35">
      <c r="A63" s="26" t="s">
        <v>16</v>
      </c>
      <c r="B63" s="124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5" x14ac:dyDescent="0.35">
      <c r="A64" s="26" t="s">
        <v>17</v>
      </c>
      <c r="B64" s="124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5" x14ac:dyDescent="0.35">
      <c r="A65" s="26" t="s">
        <v>18</v>
      </c>
      <c r="B65" s="124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5" x14ac:dyDescent="0.35">
      <c r="A66" s="26" t="s">
        <v>19</v>
      </c>
      <c r="B66" s="124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5" x14ac:dyDescent="0.35">
      <c r="A67" s="26" t="s">
        <v>37</v>
      </c>
      <c r="B67" s="124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5" x14ac:dyDescent="0.35">
      <c r="A68" s="27" t="s">
        <v>20</v>
      </c>
      <c r="B68" s="124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" thickBot="1" x14ac:dyDescent="0.4">
      <c r="A69" s="28" t="s">
        <v>21</v>
      </c>
      <c r="B69" s="125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" thickBot="1" x14ac:dyDescent="0.4">
      <c r="A70" s="25" t="s">
        <v>22</v>
      </c>
      <c r="B70" s="126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.5" x14ac:dyDescent="0.35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5" x14ac:dyDescent="0.35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5" x14ac:dyDescent="0.35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.5" x14ac:dyDescent="0.3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.5" x14ac:dyDescent="0.35">
      <c r="M75" s="64"/>
      <c r="N75" s="64"/>
      <c r="O75" s="64"/>
    </row>
    <row r="76" spans="1:15" ht="15.5" x14ac:dyDescent="0.35">
      <c r="M76" s="64"/>
      <c r="N76" s="64"/>
      <c r="O76" s="64"/>
    </row>
    <row r="77" spans="1:15" ht="15.5" x14ac:dyDescent="0.35">
      <c r="M77" s="64"/>
      <c r="N77" s="64"/>
      <c r="O77" s="64"/>
    </row>
    <row r="78" spans="1:15" ht="15.5" x14ac:dyDescent="0.35">
      <c r="M78" s="64"/>
      <c r="N78" s="64"/>
      <c r="O78" s="64"/>
    </row>
    <row r="79" spans="1:15" ht="15.5" x14ac:dyDescent="0.35">
      <c r="M79" s="64"/>
      <c r="N79" s="64"/>
      <c r="O79" s="64"/>
    </row>
    <row r="80" spans="1:15" ht="15.5" x14ac:dyDescent="0.35">
      <c r="M80" s="64"/>
      <c r="N80" s="64"/>
      <c r="O80" s="64"/>
    </row>
    <row r="81" spans="1:15" ht="15.5" x14ac:dyDescent="0.35">
      <c r="M81" s="64"/>
      <c r="N81" s="64"/>
      <c r="O81" s="64"/>
    </row>
    <row r="82" spans="1:15" ht="15.5" x14ac:dyDescent="0.35">
      <c r="M82" s="64"/>
      <c r="N82" s="64"/>
      <c r="O82" s="64"/>
    </row>
    <row r="83" spans="1:15" ht="15.5" x14ac:dyDescent="0.35">
      <c r="M83" s="64"/>
      <c r="N83" s="64"/>
      <c r="O83" s="64"/>
    </row>
    <row r="84" spans="1:15" ht="15.5" x14ac:dyDescent="0.35">
      <c r="M84" s="64"/>
      <c r="N84" s="64"/>
      <c r="O84" s="64"/>
    </row>
    <row r="85" spans="1:15" ht="15.5" x14ac:dyDescent="0.35">
      <c r="M85" s="64"/>
      <c r="N85" s="64"/>
      <c r="O85" s="64"/>
    </row>
    <row r="86" spans="1:15" ht="15.5" x14ac:dyDescent="0.35">
      <c r="M86" s="64"/>
      <c r="N86" s="64"/>
      <c r="O86" s="64"/>
    </row>
    <row r="87" spans="1:15" ht="15.5" x14ac:dyDescent="0.35">
      <c r="M87" s="64"/>
      <c r="N87" s="64"/>
      <c r="O87" s="64"/>
    </row>
    <row r="88" spans="1:15" ht="15.5" x14ac:dyDescent="0.3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.5" x14ac:dyDescent="0.3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.5" x14ac:dyDescent="0.3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.5" x14ac:dyDescent="0.3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.5" x14ac:dyDescent="0.3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.5" x14ac:dyDescent="0.3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.5" x14ac:dyDescent="0.3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.5" x14ac:dyDescent="0.3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.5" x14ac:dyDescent="0.3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.5" x14ac:dyDescent="0.3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.5" x14ac:dyDescent="0.3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.5" x14ac:dyDescent="0.3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.5" x14ac:dyDescent="0.3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.5" x14ac:dyDescent="0.3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.5" x14ac:dyDescent="0.3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.5" x14ac:dyDescent="0.3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.5" x14ac:dyDescent="0.35">
      <c r="F104" s="64"/>
    </row>
    <row r="105" spans="1:15" ht="15.5" x14ac:dyDescent="0.35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B34" workbookViewId="0">
      <selection activeCell="K50" sqref="K50"/>
    </sheetView>
  </sheetViews>
  <sheetFormatPr defaultRowHeight="12.5" x14ac:dyDescent="0.25"/>
  <cols>
    <col min="1" max="1" width="70.26953125" customWidth="1"/>
    <col min="2" max="2" width="20.7265625" customWidth="1"/>
    <col min="3" max="3" width="20.81640625" bestFit="1" customWidth="1"/>
    <col min="4" max="4" width="18.81640625" bestFit="1" customWidth="1"/>
    <col min="5" max="5" width="8.453125" bestFit="1" customWidth="1"/>
    <col min="6" max="6" width="9.81640625" customWidth="1"/>
    <col min="7" max="7" width="5.7265625" customWidth="1"/>
    <col min="8" max="8" width="16.7265625" bestFit="1" customWidth="1"/>
    <col min="9" max="9" width="15.453125" customWidth="1"/>
    <col min="10" max="10" width="11" bestFit="1" customWidth="1"/>
    <col min="11" max="11" width="11" customWidth="1"/>
    <col min="12" max="12" width="12.81640625" bestFit="1" customWidth="1"/>
    <col min="13" max="13" width="11" customWidth="1"/>
  </cols>
  <sheetData>
    <row r="1" spans="1:15" ht="15.5" x14ac:dyDescent="0.35">
      <c r="A1" s="144" t="s">
        <v>55</v>
      </c>
      <c r="B1" s="144"/>
      <c r="C1" s="144"/>
      <c r="D1" s="144"/>
    </row>
    <row r="2" spans="1:15" ht="15.5" x14ac:dyDescent="0.35">
      <c r="A2" s="144" t="s">
        <v>28</v>
      </c>
      <c r="B2" s="144"/>
      <c r="C2" s="144"/>
      <c r="D2" s="144"/>
    </row>
    <row r="3" spans="1:15" ht="5.25" customHeight="1" x14ac:dyDescent="0.25"/>
    <row r="4" spans="1:15" s="45" customFormat="1" ht="18" customHeight="1" x14ac:dyDescent="0.4">
      <c r="A4" s="145" t="s">
        <v>69</v>
      </c>
      <c r="B4" s="145"/>
      <c r="C4" s="145"/>
      <c r="D4" s="145"/>
      <c r="H4" s="46"/>
      <c r="I4" s="46"/>
    </row>
    <row r="5" spans="1:15" ht="9" customHeight="1" x14ac:dyDescent="0.4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3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5" x14ac:dyDescent="0.35">
      <c r="A7" s="14" t="s">
        <v>0</v>
      </c>
      <c r="B7" s="136">
        <v>28910</v>
      </c>
      <c r="C7" s="136">
        <v>11957</v>
      </c>
      <c r="D7" s="136">
        <f>SUM(B7:C7)</f>
        <v>40867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" thickBot="1" x14ac:dyDescent="0.4">
      <c r="A8" s="16" t="s">
        <v>6</v>
      </c>
      <c r="B8" s="137">
        <v>259591</v>
      </c>
      <c r="C8" s="137">
        <v>24067</v>
      </c>
      <c r="D8" s="137">
        <f>SUM(B8:C8)</f>
        <v>283658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5" x14ac:dyDescent="0.35">
      <c r="A9" s="15" t="s">
        <v>5</v>
      </c>
      <c r="B9" s="138">
        <f>SUM(B7:B8)</f>
        <v>288501</v>
      </c>
      <c r="C9" s="138">
        <f>SUM(C7:C8)</f>
        <v>36024</v>
      </c>
      <c r="D9" s="138">
        <f>SUM(D7:D8)</f>
        <v>324525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5" x14ac:dyDescent="0.35">
      <c r="A10" s="6"/>
      <c r="B10" s="116"/>
      <c r="C10" s="116"/>
      <c r="D10" s="116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5" x14ac:dyDescent="0.35">
      <c r="A11" s="6"/>
      <c r="B11" s="116"/>
      <c r="C11" s="116"/>
      <c r="D11" s="116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5" x14ac:dyDescent="0.35">
      <c r="A12" s="14" t="s">
        <v>30</v>
      </c>
      <c r="B12" s="136">
        <v>31062025</v>
      </c>
      <c r="C12" s="136">
        <v>398485052</v>
      </c>
      <c r="D12" s="136">
        <f>SUM(B12:C12)</f>
        <v>429547077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" thickBot="1" x14ac:dyDescent="0.4">
      <c r="A13" s="16" t="s">
        <v>31</v>
      </c>
      <c r="B13" s="137">
        <v>277821248</v>
      </c>
      <c r="C13" s="137">
        <v>82542720</v>
      </c>
      <c r="D13" s="137">
        <f>SUM(B13:C13)</f>
        <v>360363968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5" x14ac:dyDescent="0.35">
      <c r="A14" s="15" t="s">
        <v>32</v>
      </c>
      <c r="B14" s="138">
        <f>SUM(B12:B13)</f>
        <v>308883273</v>
      </c>
      <c r="C14" s="138">
        <f>SUM(C12:C13)</f>
        <v>481027772</v>
      </c>
      <c r="D14" s="138">
        <f>SUM(D12:D13)</f>
        <v>789911045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5">
      <c r="B15" s="23"/>
      <c r="C15" s="23"/>
      <c r="D15" s="23"/>
    </row>
    <row r="16" spans="1:15" ht="15.5" x14ac:dyDescent="0.3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3"/>
      <c r="O16" s="2"/>
    </row>
    <row r="17" spans="1:15" ht="15.5" x14ac:dyDescent="0.35">
      <c r="A17" s="14" t="s">
        <v>1</v>
      </c>
      <c r="B17" s="140">
        <v>82.744</v>
      </c>
      <c r="C17" s="140">
        <v>642.798</v>
      </c>
      <c r="D17" s="140">
        <f>SUM(B17:C17)</f>
        <v>725.54200000000003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" thickBot="1" x14ac:dyDescent="0.4">
      <c r="A18" s="16" t="s">
        <v>8</v>
      </c>
      <c r="B18" s="141">
        <v>732.49699999999996</v>
      </c>
      <c r="C18" s="141">
        <v>189.94200000000001</v>
      </c>
      <c r="D18" s="141">
        <f>SUM(B18:C18)</f>
        <v>922.43899999999996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5" x14ac:dyDescent="0.35">
      <c r="A19" s="15" t="s">
        <v>7</v>
      </c>
      <c r="B19" s="142">
        <f>SUM(B17:B18)</f>
        <v>815.24099999999999</v>
      </c>
      <c r="C19" s="142">
        <f>SUM(C17:C18)</f>
        <v>832.74</v>
      </c>
      <c r="D19" s="142">
        <f>SUM(D17:D18)</f>
        <v>1647.981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5" x14ac:dyDescent="0.3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35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3"/>
      <c r="O21" s="2"/>
    </row>
    <row r="22" spans="1:15" ht="15.5" x14ac:dyDescent="0.35">
      <c r="A22" s="14" t="s">
        <v>29</v>
      </c>
      <c r="B22" s="143">
        <v>25</v>
      </c>
      <c r="C22" s="143">
        <v>41</v>
      </c>
      <c r="D22" s="143">
        <v>43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" thickBot="1" x14ac:dyDescent="0.4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5" x14ac:dyDescent="0.3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5" x14ac:dyDescent="0.3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5" x14ac:dyDescent="0.35">
      <c r="A26" s="14" t="s">
        <v>66</v>
      </c>
      <c r="B26" s="136">
        <v>31062025</v>
      </c>
      <c r="C26" s="136">
        <v>398485052</v>
      </c>
      <c r="D26" s="136">
        <f>SUM(B26:C26)</f>
        <v>429547077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" thickBot="1" x14ac:dyDescent="0.4">
      <c r="A27" s="16" t="s">
        <v>67</v>
      </c>
      <c r="B27" s="137">
        <v>277821248</v>
      </c>
      <c r="C27" s="137">
        <v>82542720</v>
      </c>
      <c r="D27" s="137">
        <f>SUM(B27:C27)</f>
        <v>360363968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5" x14ac:dyDescent="0.35">
      <c r="A28" s="15" t="s">
        <v>68</v>
      </c>
      <c r="B28" s="138">
        <f>SUM(B26:B27)</f>
        <v>308883273</v>
      </c>
      <c r="C28" s="138">
        <f>SUM(C26:C27)</f>
        <v>481027772</v>
      </c>
      <c r="D28" s="138">
        <f>SUM(D26:D27)</f>
        <v>789911045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5" x14ac:dyDescent="0.35">
      <c r="A29" s="6"/>
      <c r="B29" s="150"/>
      <c r="C29" s="151"/>
      <c r="D29" s="150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35">
      <c r="A30" s="14" t="s">
        <v>35</v>
      </c>
      <c r="B30" s="136">
        <v>299007047</v>
      </c>
      <c r="C30" s="136">
        <v>3869754087</v>
      </c>
      <c r="D30" s="136">
        <f>SUM(B30:C30)</f>
        <v>4168761134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" thickBot="1" x14ac:dyDescent="0.4">
      <c r="A31" s="16" t="s">
        <v>33</v>
      </c>
      <c r="B31" s="137">
        <v>2838473397</v>
      </c>
      <c r="C31" s="137">
        <v>900917659</v>
      </c>
      <c r="D31" s="137">
        <f>SUM(B31:C31)</f>
        <v>3739391056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5" x14ac:dyDescent="0.35">
      <c r="A32" s="15" t="s">
        <v>34</v>
      </c>
      <c r="B32" s="138">
        <f>SUM(B30:B31)</f>
        <v>3137480444</v>
      </c>
      <c r="C32" s="138">
        <f>SUM(C30:C31)</f>
        <v>4770671746</v>
      </c>
      <c r="D32" s="138">
        <f>SUM(D30:D31)</f>
        <v>7908152190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5" x14ac:dyDescent="0.3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5" x14ac:dyDescent="0.35">
      <c r="A34" s="6"/>
      <c r="M34" s="11"/>
      <c r="N34" s="3"/>
      <c r="O34" s="2"/>
    </row>
    <row r="35" spans="1:15" ht="15.5" x14ac:dyDescent="0.35">
      <c r="A35" s="47"/>
      <c r="M35" s="11"/>
      <c r="N35" s="3"/>
      <c r="O35" s="2"/>
    </row>
    <row r="36" spans="1:15" ht="16" thickBot="1" x14ac:dyDescent="0.4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1"/>
      <c r="N36" s="3"/>
      <c r="O36" s="2"/>
    </row>
    <row r="37" spans="1:15" ht="31" x14ac:dyDescent="0.3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2" t="s">
        <v>40</v>
      </c>
      <c r="N37" s="3"/>
      <c r="O37" s="2"/>
    </row>
    <row r="38" spans="1:15" ht="15.5" x14ac:dyDescent="0.35">
      <c r="A38" s="14" t="s">
        <v>46</v>
      </c>
      <c r="B38" s="134">
        <v>9644</v>
      </c>
      <c r="C38" s="135">
        <v>0.28999999999999998</v>
      </c>
      <c r="D38" s="134">
        <v>37664</v>
      </c>
      <c r="E38" s="135">
        <v>0.28999999999999998</v>
      </c>
      <c r="F38" s="134">
        <v>23400</v>
      </c>
      <c r="G38" s="135">
        <v>0.71</v>
      </c>
      <c r="H38" s="134">
        <v>90222</v>
      </c>
      <c r="I38" s="135">
        <v>0.71</v>
      </c>
      <c r="J38" s="134">
        <v>33044</v>
      </c>
      <c r="K38" s="132">
        <f>J38/J45</f>
        <v>0.90625857056661729</v>
      </c>
      <c r="L38" s="134">
        <v>127886</v>
      </c>
      <c r="M38" s="133">
        <f>L38/L45</f>
        <v>0.15357918299900084</v>
      </c>
      <c r="N38" s="3"/>
      <c r="O38" s="2"/>
    </row>
    <row r="39" spans="1:15" ht="15.5" x14ac:dyDescent="0.35">
      <c r="A39" s="14" t="s">
        <v>47</v>
      </c>
      <c r="B39" s="134">
        <v>1304</v>
      </c>
      <c r="C39" s="135">
        <v>0.54</v>
      </c>
      <c r="D39" s="134">
        <v>68361</v>
      </c>
      <c r="E39" s="135">
        <v>0.57999999999999996</v>
      </c>
      <c r="F39" s="134">
        <v>1097</v>
      </c>
      <c r="G39" s="135">
        <v>0.46</v>
      </c>
      <c r="H39" s="134">
        <v>48907</v>
      </c>
      <c r="I39" s="135">
        <v>0.42</v>
      </c>
      <c r="J39" s="134">
        <v>2401</v>
      </c>
      <c r="K39" s="132">
        <f>J39/J45</f>
        <v>6.5849377434040915E-2</v>
      </c>
      <c r="L39" s="134">
        <v>117268</v>
      </c>
      <c r="M39" s="133">
        <f>L39/L45</f>
        <v>0.14082795327030972</v>
      </c>
      <c r="N39" s="3"/>
      <c r="O39" s="2"/>
    </row>
    <row r="40" spans="1:15" ht="15.5" x14ac:dyDescent="0.35">
      <c r="A40" s="14" t="s">
        <v>48</v>
      </c>
      <c r="B40" s="134">
        <v>305</v>
      </c>
      <c r="C40" s="135">
        <v>0.67</v>
      </c>
      <c r="D40" s="134">
        <v>43062</v>
      </c>
      <c r="E40" s="135">
        <v>0.68</v>
      </c>
      <c r="F40" s="134">
        <v>147</v>
      </c>
      <c r="G40" s="135">
        <v>0.33</v>
      </c>
      <c r="H40" s="134">
        <v>19921</v>
      </c>
      <c r="I40" s="135">
        <v>0.32</v>
      </c>
      <c r="J40" s="134">
        <v>452</v>
      </c>
      <c r="K40" s="132">
        <f>J40/J45</f>
        <v>1.2396467555263014E-2</v>
      </c>
      <c r="L40" s="134">
        <v>62983</v>
      </c>
      <c r="M40" s="133">
        <f>L40/L45</f>
        <v>7.5636720851587125E-2</v>
      </c>
      <c r="N40" s="3"/>
      <c r="O40" s="2"/>
    </row>
    <row r="41" spans="1:15" ht="15.5" x14ac:dyDescent="0.35">
      <c r="A41" s="14" t="s">
        <v>49</v>
      </c>
      <c r="B41" s="134">
        <v>145</v>
      </c>
      <c r="C41" s="135">
        <v>0.84</v>
      </c>
      <c r="D41" s="134">
        <v>35663</v>
      </c>
      <c r="E41" s="135">
        <v>0.85</v>
      </c>
      <c r="F41" s="134">
        <v>27</v>
      </c>
      <c r="G41" s="135">
        <v>0.16</v>
      </c>
      <c r="H41" s="134">
        <v>6534</v>
      </c>
      <c r="I41" s="135">
        <v>0.15</v>
      </c>
      <c r="J41" s="134">
        <v>172</v>
      </c>
      <c r="K41" s="132">
        <f>J41/J45</f>
        <v>4.7172398661620317E-3</v>
      </c>
      <c r="L41" s="134">
        <v>42197</v>
      </c>
      <c r="M41" s="133">
        <f>L41/L45</f>
        <v>5.0674669510414265E-2</v>
      </c>
      <c r="N41" s="3"/>
      <c r="O41" s="2"/>
    </row>
    <row r="42" spans="1:15" ht="15.5" x14ac:dyDescent="0.35">
      <c r="A42" s="14" t="s">
        <v>50</v>
      </c>
      <c r="B42" s="134">
        <v>96</v>
      </c>
      <c r="C42" s="135">
        <v>0.94</v>
      </c>
      <c r="D42" s="134">
        <v>32997</v>
      </c>
      <c r="E42" s="135">
        <v>0.94</v>
      </c>
      <c r="F42" s="134">
        <v>6</v>
      </c>
      <c r="G42" s="135">
        <v>0.06</v>
      </c>
      <c r="H42" s="134">
        <v>2133</v>
      </c>
      <c r="I42" s="135">
        <v>0.06</v>
      </c>
      <c r="J42" s="134">
        <v>102</v>
      </c>
      <c r="K42" s="132">
        <f>J42/J45</f>
        <v>2.7974329438867863E-3</v>
      </c>
      <c r="L42" s="134">
        <v>35130</v>
      </c>
      <c r="M42" s="133">
        <f>L42/L45</f>
        <v>4.2187860272077472E-2</v>
      </c>
      <c r="N42" s="3"/>
      <c r="O42" s="2"/>
    </row>
    <row r="43" spans="1:15" ht="15.5" x14ac:dyDescent="0.35">
      <c r="A43" s="14" t="s">
        <v>51</v>
      </c>
      <c r="B43" s="134">
        <v>62</v>
      </c>
      <c r="C43" s="135">
        <v>0.95</v>
      </c>
      <c r="D43" s="134">
        <v>27462</v>
      </c>
      <c r="E43" s="135">
        <v>0.95</v>
      </c>
      <c r="F43" s="134">
        <v>3</v>
      </c>
      <c r="G43" s="135">
        <v>0.05</v>
      </c>
      <c r="H43" s="134">
        <v>1364</v>
      </c>
      <c r="I43" s="135">
        <v>0.05</v>
      </c>
      <c r="J43" s="134">
        <v>65</v>
      </c>
      <c r="K43" s="132">
        <f>J43/J45</f>
        <v>1.7826778563984423E-3</v>
      </c>
      <c r="L43" s="134">
        <v>28826</v>
      </c>
      <c r="M43" s="133">
        <f>L43/L45</f>
        <v>3.4617343017446775E-2</v>
      </c>
      <c r="N43" s="3"/>
      <c r="O43" s="2"/>
    </row>
    <row r="44" spans="1:15" ht="15.5" x14ac:dyDescent="0.35">
      <c r="A44" s="14" t="s">
        <v>52</v>
      </c>
      <c r="B44" s="134">
        <v>200</v>
      </c>
      <c r="C44" s="135">
        <v>0.88</v>
      </c>
      <c r="D44" s="134">
        <v>397588</v>
      </c>
      <c r="E44" s="135">
        <v>0.95</v>
      </c>
      <c r="F44" s="134">
        <v>26</v>
      </c>
      <c r="G44" s="135">
        <v>0.12</v>
      </c>
      <c r="H44" s="134">
        <v>20826</v>
      </c>
      <c r="I44" s="135">
        <v>0.05</v>
      </c>
      <c r="J44" s="134">
        <v>226</v>
      </c>
      <c r="K44" s="132">
        <f>J44/J45</f>
        <v>6.198233777631507E-3</v>
      </c>
      <c r="L44" s="134">
        <v>418414</v>
      </c>
      <c r="M44" s="133">
        <f>L44/L45</f>
        <v>0.50247627007916373</v>
      </c>
      <c r="N44" s="3"/>
      <c r="O44" s="2"/>
    </row>
    <row r="45" spans="1:15" ht="15.5" x14ac:dyDescent="0.35">
      <c r="A45" s="14" t="s">
        <v>4</v>
      </c>
      <c r="B45" s="139">
        <v>11756</v>
      </c>
      <c r="C45" s="135">
        <v>0.32</v>
      </c>
      <c r="D45" s="139">
        <v>642797</v>
      </c>
      <c r="E45" s="135">
        <v>0.77</v>
      </c>
      <c r="F45" s="139">
        <v>24706</v>
      </c>
      <c r="G45" s="135">
        <v>0.68</v>
      </c>
      <c r="H45" s="139">
        <v>189907</v>
      </c>
      <c r="I45" s="135">
        <v>0.23</v>
      </c>
      <c r="J45" s="139">
        <v>36462</v>
      </c>
      <c r="K45" s="132">
        <v>1</v>
      </c>
      <c r="L45" s="139">
        <v>832704</v>
      </c>
      <c r="M45" s="133">
        <v>1</v>
      </c>
      <c r="N45" s="3"/>
      <c r="O45" s="2"/>
    </row>
    <row r="46" spans="1:15" ht="15.5" x14ac:dyDescent="0.3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5" x14ac:dyDescent="0.3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5" x14ac:dyDescent="0.3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5" x14ac:dyDescent="0.35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5" x14ac:dyDescent="0.35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5" x14ac:dyDescent="0.35">
      <c r="A51" s="146" t="s">
        <v>64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.5" x14ac:dyDescent="0.35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" thickBot="1" x14ac:dyDescent="0.4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6" thickBot="1" x14ac:dyDescent="0.4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5" x14ac:dyDescent="0.35">
      <c r="A55" s="30" t="s">
        <v>10</v>
      </c>
      <c r="B55" s="128">
        <v>0.26800000000000002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5" x14ac:dyDescent="0.35">
      <c r="A56" s="26" t="s">
        <v>11</v>
      </c>
      <c r="B56" s="123">
        <v>0.33100000000000002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5" x14ac:dyDescent="0.35">
      <c r="A57" s="26" t="s">
        <v>12</v>
      </c>
      <c r="B57" s="123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5" x14ac:dyDescent="0.35">
      <c r="A58" s="26" t="s">
        <v>13</v>
      </c>
      <c r="B58" s="123">
        <v>0.34300000000000003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5" x14ac:dyDescent="0.35">
      <c r="A59" s="26" t="s">
        <v>14</v>
      </c>
      <c r="B59" s="123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" thickBot="1" x14ac:dyDescent="0.4">
      <c r="A60" s="31" t="s">
        <v>24</v>
      </c>
      <c r="B60" s="129">
        <v>5.7000000000000002E-2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35">
      <c r="A61" s="29" t="s">
        <v>53</v>
      </c>
      <c r="B61" s="127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5" x14ac:dyDescent="0.35">
      <c r="A62" s="26" t="s">
        <v>15</v>
      </c>
      <c r="B62" s="130" t="s">
        <v>65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5" x14ac:dyDescent="0.35">
      <c r="A63" s="26" t="s">
        <v>16</v>
      </c>
      <c r="B63" s="124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5" x14ac:dyDescent="0.35">
      <c r="A64" s="26" t="s">
        <v>17</v>
      </c>
      <c r="B64" s="124">
        <v>1.7000000000000001E-2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5" x14ac:dyDescent="0.35">
      <c r="A65" s="26" t="s">
        <v>18</v>
      </c>
      <c r="B65" s="124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5" x14ac:dyDescent="0.35">
      <c r="A66" s="26" t="s">
        <v>19</v>
      </c>
      <c r="B66" s="124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5" x14ac:dyDescent="0.35">
      <c r="A67" s="26" t="s">
        <v>37</v>
      </c>
      <c r="B67" s="124">
        <v>3.0000000000000001E-3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5" x14ac:dyDescent="0.35">
      <c r="A68" s="27" t="s">
        <v>20</v>
      </c>
      <c r="B68" s="124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" thickBot="1" x14ac:dyDescent="0.4">
      <c r="A69" s="28" t="s">
        <v>21</v>
      </c>
      <c r="B69" s="125">
        <v>2.7E-2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" thickBot="1" x14ac:dyDescent="0.4">
      <c r="A70" s="25" t="s">
        <v>22</v>
      </c>
      <c r="B70" s="126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5" x14ac:dyDescent="0.35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5" x14ac:dyDescent="0.35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5" x14ac:dyDescent="0.35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5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5" x14ac:dyDescent="0.35">
      <c r="F75">
        <v>0</v>
      </c>
      <c r="M75" s="2"/>
      <c r="N75" s="2"/>
      <c r="O75" s="2"/>
    </row>
    <row r="76" spans="1:15" ht="15.5" x14ac:dyDescent="0.35">
      <c r="M76" s="2"/>
      <c r="N76" s="2"/>
      <c r="O76" s="2"/>
    </row>
    <row r="77" spans="1:15" ht="15.5" x14ac:dyDescent="0.35">
      <c r="M77" s="2"/>
      <c r="N77" s="2"/>
      <c r="O77" s="2"/>
    </row>
    <row r="78" spans="1:15" ht="15.5" x14ac:dyDescent="0.35">
      <c r="M78" s="2"/>
      <c r="N78" s="2"/>
      <c r="O78" s="2"/>
    </row>
    <row r="79" spans="1:15" ht="15.5" x14ac:dyDescent="0.35">
      <c r="M79" s="2"/>
      <c r="N79" s="2"/>
      <c r="O79" s="2"/>
    </row>
    <row r="80" spans="1:15" ht="15.5" x14ac:dyDescent="0.35">
      <c r="M80" s="2"/>
      <c r="N80" s="2"/>
      <c r="O80" s="2"/>
    </row>
    <row r="81" spans="1:15" ht="15.5" x14ac:dyDescent="0.35">
      <c r="M81" s="2"/>
      <c r="N81" s="2"/>
      <c r="O81" s="2"/>
    </row>
    <row r="82" spans="1:15" ht="15.5" x14ac:dyDescent="0.35">
      <c r="M82" s="2"/>
      <c r="N82" s="2"/>
      <c r="O82" s="2"/>
    </row>
    <row r="83" spans="1:15" ht="15.5" x14ac:dyDescent="0.35">
      <c r="M83" s="2"/>
      <c r="N83" s="2"/>
      <c r="O83" s="2"/>
    </row>
    <row r="84" spans="1:15" ht="15.5" x14ac:dyDescent="0.35">
      <c r="M84" s="2"/>
      <c r="N84" s="2"/>
      <c r="O84" s="2"/>
    </row>
    <row r="85" spans="1:15" ht="15.5" x14ac:dyDescent="0.35">
      <c r="M85" s="2"/>
      <c r="N85" s="2"/>
      <c r="O85" s="2"/>
    </row>
    <row r="86" spans="1:15" ht="15.5" x14ac:dyDescent="0.35">
      <c r="M86" s="2"/>
      <c r="N86" s="2"/>
      <c r="O86" s="2"/>
    </row>
    <row r="87" spans="1:15" ht="15.5" x14ac:dyDescent="0.35">
      <c r="M87" s="2"/>
      <c r="N87" s="2"/>
      <c r="O87" s="2"/>
    </row>
    <row r="88" spans="1:15" ht="15.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5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5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5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5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5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5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5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5" x14ac:dyDescent="0.35">
      <c r="F104" s="2"/>
    </row>
    <row r="105" spans="1:15" ht="15.5" x14ac:dyDescent="0.35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796875" defaultRowHeight="12.5" x14ac:dyDescent="0.25"/>
  <cols>
    <col min="1" max="1" width="72.7265625" style="73" customWidth="1"/>
    <col min="2" max="2" width="20.81640625" style="73" customWidth="1"/>
    <col min="3" max="3" width="20.54296875" style="73" customWidth="1"/>
    <col min="4" max="4" width="19.453125" style="73" customWidth="1"/>
    <col min="5" max="5" width="3.1796875" style="73" customWidth="1"/>
    <col min="6" max="6" width="10.81640625" style="73" customWidth="1"/>
    <col min="7" max="7" width="12.1796875" style="73" customWidth="1"/>
    <col min="8" max="16384" width="9.1796875" style="73"/>
  </cols>
  <sheetData>
    <row r="1" spans="1:14" ht="15.5" x14ac:dyDescent="0.35">
      <c r="A1" s="148" t="s">
        <v>55</v>
      </c>
      <c r="B1" s="148"/>
      <c r="C1" s="148"/>
      <c r="D1" s="148"/>
    </row>
    <row r="2" spans="1:14" ht="15.5" x14ac:dyDescent="0.35">
      <c r="A2" s="148" t="s">
        <v>28</v>
      </c>
      <c r="B2" s="148"/>
      <c r="C2" s="148"/>
      <c r="D2" s="148"/>
    </row>
    <row r="3" spans="1:14" ht="5.25" customHeight="1" x14ac:dyDescent="0.25"/>
    <row r="4" spans="1:14" ht="18" customHeight="1" x14ac:dyDescent="0.4">
      <c r="A4" s="145" t="s">
        <v>70</v>
      </c>
      <c r="B4" s="145"/>
      <c r="C4" s="145"/>
      <c r="D4" s="145"/>
      <c r="E4" s="74"/>
      <c r="H4" s="75"/>
      <c r="I4" s="75"/>
    </row>
    <row r="5" spans="1:14" ht="9" customHeight="1" x14ac:dyDescent="0.4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3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5" x14ac:dyDescent="0.35">
      <c r="A7" s="83" t="s">
        <v>0</v>
      </c>
      <c r="B7" s="84">
        <f>'Current Month '!B7-'Previous Month '!B7</f>
        <v>439</v>
      </c>
      <c r="C7" s="84">
        <f>'Current Month '!C7-'Previous Month '!C7</f>
        <v>-11</v>
      </c>
      <c r="D7" s="84">
        <f>'Current Month '!D7-'Previous Month '!D7</f>
        <v>428</v>
      </c>
      <c r="E7" s="76"/>
      <c r="H7" s="77"/>
      <c r="I7" s="85"/>
      <c r="J7" s="86"/>
      <c r="K7" s="86"/>
      <c r="L7" s="86"/>
      <c r="M7" s="77"/>
      <c r="N7" s="78"/>
    </row>
    <row r="8" spans="1:14" ht="16" thickBot="1" x14ac:dyDescent="0.4">
      <c r="A8" s="87" t="s">
        <v>6</v>
      </c>
      <c r="B8" s="84">
        <f>'Current Month '!B8-'Previous Month '!B8</f>
        <v>-351</v>
      </c>
      <c r="C8" s="84">
        <f>'Current Month '!C8-'Previous Month '!C8</f>
        <v>-5</v>
      </c>
      <c r="D8" s="84">
        <f>'Current Month '!D8-'Previous Month '!D8</f>
        <v>-356</v>
      </c>
      <c r="E8" s="76"/>
      <c r="H8" s="77"/>
      <c r="I8" s="88"/>
      <c r="J8" s="89"/>
      <c r="K8" s="89"/>
      <c r="L8" s="89"/>
      <c r="M8" s="77"/>
      <c r="N8" s="78"/>
    </row>
    <row r="9" spans="1:14" ht="15.5" x14ac:dyDescent="0.35">
      <c r="A9" s="90" t="s">
        <v>5</v>
      </c>
      <c r="B9" s="84">
        <f>'Current Month '!B9-'Previous Month '!B9</f>
        <v>88</v>
      </c>
      <c r="C9" s="84">
        <f>'Current Month '!C9-'Previous Month '!C9</f>
        <v>-16</v>
      </c>
      <c r="D9" s="84">
        <f>'Current Month '!D9-'Previous Month '!D9</f>
        <v>72</v>
      </c>
      <c r="E9" s="76"/>
      <c r="H9" s="77"/>
      <c r="I9" s="91"/>
      <c r="J9" s="91"/>
      <c r="K9" s="91"/>
      <c r="L9" s="91"/>
      <c r="M9" s="77"/>
      <c r="N9" s="78"/>
    </row>
    <row r="10" spans="1:14" ht="15.5" x14ac:dyDescent="0.35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5" x14ac:dyDescent="0.35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5" x14ac:dyDescent="0.35">
      <c r="A12" s="83" t="s">
        <v>30</v>
      </c>
      <c r="B12" s="84">
        <f>'Current Month '!B12-'Previous Month '!B12</f>
        <v>-6479751</v>
      </c>
      <c r="C12" s="84">
        <f>'Current Month '!C12-'Previous Month '!C12</f>
        <v>-96643959</v>
      </c>
      <c r="D12" s="84">
        <f>'Current Month '!D12-'Previous Month '!D12</f>
        <v>-103123710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" thickBot="1" x14ac:dyDescent="0.4">
      <c r="A13" s="87" t="s">
        <v>31</v>
      </c>
      <c r="B13" s="84">
        <f>'Current Month '!B13-'Previous Month '!B13</f>
        <v>-51434197</v>
      </c>
      <c r="C13" s="84">
        <f>'Current Month '!C13-'Previous Month '!C13</f>
        <v>-15066893</v>
      </c>
      <c r="D13" s="84">
        <f>'Current Month '!D13-'Previous Month '!D13</f>
        <v>-66501090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5" x14ac:dyDescent="0.35">
      <c r="A14" s="90" t="s">
        <v>32</v>
      </c>
      <c r="B14" s="84">
        <f>'Current Month '!B14-'Previous Month '!B14</f>
        <v>-57913948</v>
      </c>
      <c r="C14" s="84">
        <f>'Current Month '!C14-'Previous Month '!C14</f>
        <v>-111710852</v>
      </c>
      <c r="D14" s="84">
        <f>'Current Month '!D14-'Previous Month '!D14</f>
        <v>-169624800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5">
      <c r="B15" s="93"/>
      <c r="C15" s="93"/>
      <c r="D15" s="93"/>
    </row>
    <row r="16" spans="1:14" ht="15.5" x14ac:dyDescent="0.3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5" x14ac:dyDescent="0.35">
      <c r="A17" s="83" t="s">
        <v>1</v>
      </c>
      <c r="B17" s="84">
        <f>'Current Month '!B17-'Previous Month '!B17</f>
        <v>0.7780000000000058</v>
      </c>
      <c r="C17" s="84">
        <f>'Current Month '!C17-'Previous Month '!C17</f>
        <v>0.91300000000001091</v>
      </c>
      <c r="D17" s="84">
        <f>'Current Month '!D17-'Previous Month '!D17</f>
        <v>1.6910000000000309</v>
      </c>
      <c r="E17" s="76"/>
      <c r="H17" s="77"/>
      <c r="I17" s="88"/>
      <c r="J17" s="89"/>
      <c r="K17" s="89"/>
      <c r="L17" s="89"/>
      <c r="M17" s="77"/>
      <c r="N17" s="78"/>
    </row>
    <row r="18" spans="1:14" ht="16" thickBot="1" x14ac:dyDescent="0.4">
      <c r="A18" s="87" t="s">
        <v>8</v>
      </c>
      <c r="B18" s="84">
        <f>'Current Month '!B18-'Previous Month '!B18</f>
        <v>-0.19899999999995543</v>
      </c>
      <c r="C18" s="84">
        <f>'Current Month '!C18-'Previous Month '!C18</f>
        <v>9.3999999999994088E-2</v>
      </c>
      <c r="D18" s="84">
        <f>'Current Month '!D18-'Previous Month '!D18</f>
        <v>-0.1049999999999045</v>
      </c>
      <c r="E18" s="76"/>
      <c r="H18" s="77"/>
      <c r="I18" s="85"/>
      <c r="J18" s="91"/>
      <c r="K18" s="91"/>
      <c r="L18" s="91"/>
      <c r="M18" s="77"/>
      <c r="N18" s="78"/>
    </row>
    <row r="19" spans="1:14" ht="15.5" x14ac:dyDescent="0.35">
      <c r="A19" s="90" t="s">
        <v>7</v>
      </c>
      <c r="B19" s="84">
        <f>'Current Month '!B19-'Previous Month '!B19</f>
        <v>0.57900000000006457</v>
      </c>
      <c r="C19" s="84">
        <f>'Current Month '!C19-'Previous Month '!C19</f>
        <v>1.0070000000000618</v>
      </c>
      <c r="D19" s="84">
        <f>'Current Month '!D19-'Previous Month '!D19</f>
        <v>1.5860000000000127</v>
      </c>
      <c r="E19" s="76"/>
      <c r="H19" s="77"/>
      <c r="I19" s="85"/>
      <c r="J19" s="86"/>
      <c r="K19" s="86"/>
      <c r="L19" s="86"/>
      <c r="M19" s="77"/>
      <c r="N19" s="78"/>
    </row>
    <row r="20" spans="1:14" ht="15.5" x14ac:dyDescent="0.35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35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5" x14ac:dyDescent="0.35">
      <c r="A22" s="83" t="s">
        <v>29</v>
      </c>
      <c r="B22" s="84">
        <f>'Current Month '!B22-'Previous Month '!B22</f>
        <v>1</v>
      </c>
      <c r="C22" s="84">
        <f>'Current Month '!C22-'Previous Month '!C22</f>
        <v>-2</v>
      </c>
      <c r="D22" s="84">
        <f>'Current Month '!D22-'Previous Month '!D22</f>
        <v>-2</v>
      </c>
      <c r="E22" s="76"/>
      <c r="H22" s="77"/>
      <c r="I22" s="85"/>
      <c r="J22" s="91"/>
      <c r="K22" s="86"/>
      <c r="L22" s="91"/>
      <c r="M22" s="77"/>
      <c r="N22" s="78"/>
    </row>
    <row r="23" spans="1:14" ht="16" thickBot="1" x14ac:dyDescent="0.4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5" x14ac:dyDescent="0.35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6.5" x14ac:dyDescent="0.3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5" x14ac:dyDescent="0.35">
      <c r="A26" s="83" t="s">
        <v>60</v>
      </c>
      <c r="B26" s="84">
        <f>'Current Month '!B26-'Previous Month '!B26</f>
        <v>24582274</v>
      </c>
      <c r="C26" s="84">
        <f>'Current Month '!C26-'Previous Month '!C26</f>
        <v>301841093</v>
      </c>
      <c r="D26" s="84">
        <f>'Current Month '!D26-'Previous Month '!D26</f>
        <v>326423367</v>
      </c>
      <c r="E26" s="76"/>
      <c r="H26" s="77"/>
      <c r="I26" s="91"/>
      <c r="J26" s="91"/>
      <c r="K26" s="91"/>
      <c r="L26" s="91"/>
      <c r="M26" s="77"/>
      <c r="N26" s="78"/>
    </row>
    <row r="27" spans="1:14" ht="16" thickBot="1" x14ac:dyDescent="0.4">
      <c r="A27" s="87" t="s">
        <v>61</v>
      </c>
      <c r="B27" s="84">
        <f>'Current Month '!B27-'Previous Month '!B27</f>
        <v>226387051</v>
      </c>
      <c r="C27" s="84">
        <f>'Current Month '!C27-'Previous Month '!C27</f>
        <v>67475827</v>
      </c>
      <c r="D27" s="84">
        <f>'Current Month '!D27-'Previous Month '!D27</f>
        <v>293862878</v>
      </c>
      <c r="E27" s="76"/>
      <c r="H27" s="77"/>
      <c r="I27" s="91"/>
      <c r="J27" s="91"/>
      <c r="K27" s="91"/>
      <c r="L27" s="91"/>
      <c r="M27" s="77"/>
      <c r="N27" s="78"/>
    </row>
    <row r="28" spans="1:14" ht="15.5" x14ac:dyDescent="0.35">
      <c r="A28" s="90" t="s">
        <v>62</v>
      </c>
      <c r="B28" s="84">
        <f>'Current Month '!B28-'Previous Month '!B28</f>
        <v>250969325</v>
      </c>
      <c r="C28" s="84">
        <f>'Current Month '!C28-'Previous Month '!C28</f>
        <v>369316920</v>
      </c>
      <c r="D28" s="84">
        <f>'Current Month '!D28-'Previous Month '!D28</f>
        <v>620286245</v>
      </c>
      <c r="E28" s="76"/>
      <c r="H28" s="77"/>
      <c r="I28" s="91"/>
      <c r="J28" s="91"/>
      <c r="K28" s="91"/>
      <c r="L28" s="91"/>
      <c r="M28" s="77"/>
      <c r="N28" s="78"/>
    </row>
    <row r="29" spans="1:14" ht="15.5" x14ac:dyDescent="0.35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5" x14ac:dyDescent="0.35">
      <c r="A30" s="83" t="s">
        <v>35</v>
      </c>
      <c r="B30" s="84">
        <f>'Current Month '!B30-'Previous Month '!B30</f>
        <v>-382049</v>
      </c>
      <c r="C30" s="84">
        <f>'Current Month '!C30-'Previous Month '!C30</f>
        <v>14949703</v>
      </c>
      <c r="D30" s="84">
        <f>'Current Month '!D30-'Previous Month '!D30</f>
        <v>14567654</v>
      </c>
      <c r="E30" s="76"/>
      <c r="H30" s="77"/>
      <c r="I30" s="91"/>
      <c r="J30" s="91"/>
      <c r="K30" s="91"/>
      <c r="L30" s="91"/>
      <c r="M30" s="77"/>
      <c r="N30" s="78"/>
    </row>
    <row r="31" spans="1:14" ht="16" thickBot="1" x14ac:dyDescent="0.4">
      <c r="A31" s="87" t="s">
        <v>33</v>
      </c>
      <c r="B31" s="84">
        <f>'Current Month '!B31-'Previous Month '!B31</f>
        <v>-45416131</v>
      </c>
      <c r="C31" s="84">
        <f>'Current Month '!C31-'Previous Month '!C31</f>
        <v>-11590157</v>
      </c>
      <c r="D31" s="84">
        <f>'Current Month '!D31-'Previous Month '!D31</f>
        <v>-57006288</v>
      </c>
      <c r="E31" s="76"/>
      <c r="H31" s="77"/>
      <c r="I31" s="91"/>
      <c r="J31" s="91"/>
      <c r="K31" s="91"/>
      <c r="L31" s="91"/>
      <c r="M31" s="77"/>
      <c r="N31" s="78"/>
    </row>
    <row r="32" spans="1:14" ht="15.5" x14ac:dyDescent="0.35">
      <c r="A32" s="90" t="s">
        <v>34</v>
      </c>
      <c r="B32" s="84">
        <f>'Current Month '!B32-'Previous Month '!B32</f>
        <v>-45798180</v>
      </c>
      <c r="C32" s="84">
        <f>'Current Month '!C32-'Previous Month '!C32</f>
        <v>3359546</v>
      </c>
      <c r="D32" s="84">
        <f>'Current Month '!D32-'Previous Month '!D32</f>
        <v>-42438634</v>
      </c>
      <c r="E32" s="76"/>
      <c r="H32" s="77"/>
      <c r="I32" s="91"/>
      <c r="J32" s="91"/>
      <c r="K32" s="91"/>
      <c r="L32" s="91"/>
      <c r="M32" s="77"/>
      <c r="N32" s="78"/>
    </row>
    <row r="33" spans="1:14" ht="15.5" x14ac:dyDescent="0.35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5" x14ac:dyDescent="0.35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.5" x14ac:dyDescent="0.35">
      <c r="F35" s="78"/>
    </row>
    <row r="36" spans="1:14" ht="15.5" x14ac:dyDescent="0.35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796875" defaultRowHeight="12.5" x14ac:dyDescent="0.25"/>
  <cols>
    <col min="1" max="1" width="82.1796875" style="73" customWidth="1"/>
    <col min="2" max="2" width="20.81640625" style="73" customWidth="1"/>
    <col min="3" max="3" width="20.54296875" style="73" customWidth="1"/>
    <col min="4" max="4" width="19.453125" style="73" customWidth="1"/>
    <col min="5" max="5" width="3.1796875" style="73" customWidth="1"/>
    <col min="6" max="6" width="10.81640625" style="73" customWidth="1"/>
    <col min="7" max="7" width="12.1796875" style="73" customWidth="1"/>
    <col min="8" max="16384" width="9.1796875" style="73"/>
  </cols>
  <sheetData>
    <row r="1" spans="1:14" ht="15.5" x14ac:dyDescent="0.35">
      <c r="A1" s="148" t="s">
        <v>55</v>
      </c>
      <c r="B1" s="148"/>
      <c r="C1" s="148"/>
      <c r="D1" s="148"/>
    </row>
    <row r="2" spans="1:14" ht="15.5" x14ac:dyDescent="0.35">
      <c r="A2" s="148" t="s">
        <v>28</v>
      </c>
      <c r="B2" s="148"/>
      <c r="C2" s="148"/>
      <c r="D2" s="148"/>
    </row>
    <row r="3" spans="1:14" ht="5.25" customHeight="1" x14ac:dyDescent="0.25"/>
    <row r="4" spans="1:14" ht="18" customHeight="1" x14ac:dyDescent="0.4">
      <c r="A4" s="145" t="s">
        <v>70</v>
      </c>
      <c r="B4" s="145"/>
      <c r="C4" s="145"/>
      <c r="D4" s="145"/>
      <c r="E4" s="74"/>
      <c r="H4" s="75"/>
      <c r="I4" s="75"/>
    </row>
    <row r="5" spans="1:14" ht="9" customHeight="1" x14ac:dyDescent="0.4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3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5" x14ac:dyDescent="0.35">
      <c r="A7" s="83" t="s">
        <v>0</v>
      </c>
      <c r="B7" s="108">
        <f>Difference!B7/'Previous Month '!B7</f>
        <v>1.5185057073676929E-2</v>
      </c>
      <c r="C7" s="108">
        <f>Difference!C7/'Previous Month '!C7</f>
        <v>-9.1996320147194111E-4</v>
      </c>
      <c r="D7" s="108">
        <f>Difference!D7/'Previous Month '!D7</f>
        <v>1.0472997773264492E-2</v>
      </c>
      <c r="E7" s="76"/>
      <c r="H7" s="77"/>
      <c r="I7" s="85"/>
      <c r="J7" s="86"/>
      <c r="K7" s="86"/>
      <c r="L7" s="86"/>
      <c r="M7" s="77"/>
      <c r="N7" s="78"/>
    </row>
    <row r="8" spans="1:14" ht="16" thickBot="1" x14ac:dyDescent="0.4">
      <c r="A8" s="87" t="s">
        <v>6</v>
      </c>
      <c r="B8" s="108">
        <f>Difference!B8/'Previous Month '!B8</f>
        <v>-1.3521269997804237E-3</v>
      </c>
      <c r="C8" s="108">
        <f>Difference!C8/'Previous Month '!C8</f>
        <v>-2.0775335521668674E-4</v>
      </c>
      <c r="D8" s="108">
        <f>Difference!D8/'Previous Month '!D8</f>
        <v>-1.2550324686770688E-3</v>
      </c>
      <c r="E8" s="76"/>
      <c r="H8" s="77"/>
      <c r="I8" s="88"/>
      <c r="J8" s="89"/>
      <c r="K8" s="89"/>
      <c r="L8" s="89"/>
      <c r="M8" s="77"/>
      <c r="N8" s="78"/>
    </row>
    <row r="9" spans="1:14" ht="15.5" x14ac:dyDescent="0.35">
      <c r="A9" s="90" t="s">
        <v>5</v>
      </c>
      <c r="B9" s="108">
        <f>Difference!B9/'Previous Month '!B9</f>
        <v>3.0502493925497657E-4</v>
      </c>
      <c r="C9" s="108">
        <f>Difference!C9/'Previous Month '!C9</f>
        <v>-4.4414834554741284E-4</v>
      </c>
      <c r="D9" s="108">
        <f>Difference!D9/'Previous Month '!D9</f>
        <v>2.2186272244048994E-4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5" x14ac:dyDescent="0.35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5" x14ac:dyDescent="0.35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5" x14ac:dyDescent="0.35">
      <c r="A12" s="83" t="s">
        <v>30</v>
      </c>
      <c r="B12" s="108">
        <f>Difference!B12/'Previous Month '!B12</f>
        <v>-0.20860684388735121</v>
      </c>
      <c r="C12" s="108">
        <f>Difference!C12/'Previous Month '!C12</f>
        <v>-0.24252844244707075</v>
      </c>
      <c r="D12" s="108">
        <f>Difference!D12/'Previous Month '!D12</f>
        <v>-0.24007545510547149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" thickBot="1" x14ac:dyDescent="0.4">
      <c r="A13" s="87" t="s">
        <v>31</v>
      </c>
      <c r="B13" s="108">
        <f>Difference!B13/'Previous Month '!B13</f>
        <v>-0.18513413704051895</v>
      </c>
      <c r="C13" s="108">
        <f>Difference!C13/'Previous Month '!C13</f>
        <v>-0.1825344863847472</v>
      </c>
      <c r="D13" s="108">
        <f>Difference!D13/'Previous Month '!D13</f>
        <v>-0.18453867729639384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5" x14ac:dyDescent="0.35">
      <c r="A14" s="90" t="s">
        <v>32</v>
      </c>
      <c r="B14" s="108">
        <f>Difference!B14/'Previous Month '!B14</f>
        <v>-0.18749460738846807</v>
      </c>
      <c r="C14" s="108">
        <f>Difference!C14/'Previous Month '!C14</f>
        <v>-0.23223368483597659</v>
      </c>
      <c r="D14" s="108">
        <f>Difference!D14/'Previous Month '!D14</f>
        <v>-0.21473911660521217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5">
      <c r="B15" s="93"/>
      <c r="C15" s="93"/>
      <c r="D15" s="93"/>
    </row>
    <row r="16" spans="1:14" ht="15.5" x14ac:dyDescent="0.3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5" x14ac:dyDescent="0.35">
      <c r="A17" s="83" t="s">
        <v>1</v>
      </c>
      <c r="B17" s="108">
        <f>Difference!B17/'Previous Month '!B17</f>
        <v>9.4024944406845903E-3</v>
      </c>
      <c r="C17" s="108">
        <f>Difference!C17/'Previous Month '!C17</f>
        <v>1.4203528946885506E-3</v>
      </c>
      <c r="D17" s="108">
        <f>Difference!D17/'Previous Month '!D17</f>
        <v>2.3306714153006041E-3</v>
      </c>
      <c r="E17" s="76"/>
      <c r="H17" s="77"/>
      <c r="I17" s="88"/>
      <c r="J17" s="89"/>
      <c r="K17" s="89"/>
      <c r="L17" s="89"/>
      <c r="M17" s="77"/>
      <c r="N17" s="78"/>
    </row>
    <row r="18" spans="1:14" ht="16" thickBot="1" x14ac:dyDescent="0.4">
      <c r="A18" s="87" t="s">
        <v>8</v>
      </c>
      <c r="B18" s="108">
        <f>Difference!B18/'Previous Month '!B18</f>
        <v>-2.7167346760458466E-4</v>
      </c>
      <c r="C18" s="108">
        <f>Difference!C18/'Previous Month '!C18</f>
        <v>4.9488791315240488E-4</v>
      </c>
      <c r="D18" s="108">
        <f>Difference!D18/'Previous Month '!D18</f>
        <v>-1.1382866509319804E-4</v>
      </c>
      <c r="E18" s="76"/>
      <c r="H18" s="77"/>
      <c r="I18" s="85"/>
      <c r="J18" s="91"/>
      <c r="K18" s="91"/>
      <c r="L18" s="91"/>
      <c r="M18" s="77"/>
      <c r="N18" s="78"/>
    </row>
    <row r="19" spans="1:14" ht="15.5" x14ac:dyDescent="0.35">
      <c r="A19" s="90" t="s">
        <v>7</v>
      </c>
      <c r="B19" s="108">
        <f>Difference!B19/'Previous Month '!B19</f>
        <v>7.1021943204532714E-4</v>
      </c>
      <c r="C19" s="108">
        <f>Difference!C19/'Previous Month '!C19</f>
        <v>1.2092609938276794E-3</v>
      </c>
      <c r="D19" s="108">
        <f>Difference!D19/'Previous Month '!D19</f>
        <v>9.6238973628944306E-4</v>
      </c>
      <c r="E19" s="76"/>
      <c r="H19" s="77"/>
      <c r="I19" s="85"/>
      <c r="J19" s="86"/>
      <c r="K19" s="86"/>
      <c r="L19" s="86"/>
      <c r="M19" s="77"/>
      <c r="N19" s="78"/>
    </row>
    <row r="20" spans="1:14" ht="15.5" x14ac:dyDescent="0.35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35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5" x14ac:dyDescent="0.35">
      <c r="A22" s="83" t="s">
        <v>29</v>
      </c>
      <c r="B22" s="108">
        <f>Difference!B22/'Previous Month '!B22</f>
        <v>0.04</v>
      </c>
      <c r="C22" s="108">
        <f>Difference!C22/'Previous Month '!C22</f>
        <v>-4.878048780487805E-2</v>
      </c>
      <c r="D22" s="108">
        <f>Difference!D22/'Previous Month '!D22</f>
        <v>-4.6511627906976744E-2</v>
      </c>
      <c r="E22" s="76"/>
      <c r="H22" s="77"/>
      <c r="I22" s="85"/>
      <c r="J22" s="91"/>
      <c r="K22" s="86"/>
      <c r="L22" s="91"/>
      <c r="M22" s="77"/>
      <c r="N22" s="78"/>
    </row>
    <row r="23" spans="1:14" ht="16" thickBot="1" x14ac:dyDescent="0.4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5" x14ac:dyDescent="0.35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6.5" x14ac:dyDescent="0.3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5" x14ac:dyDescent="0.35">
      <c r="A26" s="83" t="s">
        <v>60</v>
      </c>
      <c r="B26" s="108">
        <f>Difference!B26/'Previous Month '!B26</f>
        <v>0.79139315611264882</v>
      </c>
      <c r="C26" s="108">
        <f>Difference!C26/'Previous Month '!C26</f>
        <v>0.75747155755292928</v>
      </c>
      <c r="D26" s="108">
        <f>Difference!D26/'Previous Month '!D26</f>
        <v>0.75992454489452854</v>
      </c>
      <c r="E26" s="76"/>
      <c r="H26" s="77"/>
      <c r="I26" s="91"/>
      <c r="J26" s="91"/>
      <c r="K26" s="91"/>
      <c r="L26" s="91"/>
      <c r="M26" s="77"/>
      <c r="N26" s="78"/>
    </row>
    <row r="27" spans="1:14" ht="16" thickBot="1" x14ac:dyDescent="0.4">
      <c r="A27" s="87" t="s">
        <v>61</v>
      </c>
      <c r="B27" s="108">
        <f>Difference!B27/'Previous Month '!B27</f>
        <v>0.81486586295948105</v>
      </c>
      <c r="C27" s="108">
        <f>Difference!C27/'Previous Month '!C27</f>
        <v>0.81746551361525277</v>
      </c>
      <c r="D27" s="108">
        <f>Difference!D27/'Previous Month '!D27</f>
        <v>0.81546132270360616</v>
      </c>
      <c r="E27" s="76"/>
      <c r="H27" s="77"/>
      <c r="I27" s="91"/>
      <c r="J27" s="91"/>
      <c r="K27" s="91"/>
      <c r="L27" s="91"/>
      <c r="M27" s="77"/>
      <c r="N27" s="78"/>
    </row>
    <row r="28" spans="1:14" ht="15.5" x14ac:dyDescent="0.35">
      <c r="A28" s="90" t="s">
        <v>62</v>
      </c>
      <c r="B28" s="108">
        <f>Difference!B28/'Previous Month '!B28</f>
        <v>0.81250539261153198</v>
      </c>
      <c r="C28" s="108">
        <f>Difference!C28/'Previous Month '!C28</f>
        <v>0.76776631516402338</v>
      </c>
      <c r="D28" s="108">
        <f>Difference!D28/'Previous Month '!D28</f>
        <v>0.78526088339478783</v>
      </c>
      <c r="E28" s="76"/>
      <c r="H28" s="77"/>
      <c r="I28" s="91"/>
      <c r="J28" s="91"/>
      <c r="K28" s="91"/>
      <c r="L28" s="91"/>
      <c r="M28" s="77"/>
      <c r="N28" s="78"/>
    </row>
    <row r="29" spans="1:14" ht="15.5" x14ac:dyDescent="0.35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5" x14ac:dyDescent="0.35">
      <c r="A30" s="83" t="s">
        <v>35</v>
      </c>
      <c r="B30" s="108">
        <f>Difference!B30/'Previous Month '!B30</f>
        <v>-1.2777257386846807E-3</v>
      </c>
      <c r="C30" s="108">
        <f>Difference!C30/'Previous Month '!C30</f>
        <v>3.8632178334591935E-3</v>
      </c>
      <c r="D30" s="108">
        <f>Difference!D30/'Previous Month '!D30</f>
        <v>3.4944803819983031E-3</v>
      </c>
      <c r="E30" s="76"/>
      <c r="H30" s="77"/>
      <c r="I30" s="91"/>
      <c r="J30" s="91"/>
      <c r="K30" s="91"/>
      <c r="L30" s="91"/>
      <c r="M30" s="77"/>
      <c r="N30" s="78"/>
    </row>
    <row r="31" spans="1:14" ht="16" thickBot="1" x14ac:dyDescent="0.4">
      <c r="A31" s="87" t="s">
        <v>33</v>
      </c>
      <c r="B31" s="108">
        <f>Difference!B31/'Previous Month '!B31</f>
        <v>-1.6000196108232188E-2</v>
      </c>
      <c r="C31" s="108">
        <f>Difference!C31/'Previous Month '!C31</f>
        <v>-1.2864834964901048E-2</v>
      </c>
      <c r="D31" s="108">
        <f>Difference!D31/'Previous Month '!D31</f>
        <v>-1.5244805142412471E-2</v>
      </c>
      <c r="E31" s="76"/>
      <c r="H31" s="77"/>
      <c r="I31" s="91"/>
      <c r="J31" s="91"/>
      <c r="K31" s="91"/>
      <c r="L31" s="91"/>
      <c r="M31" s="77"/>
      <c r="N31" s="78"/>
    </row>
    <row r="32" spans="1:14" ht="15.5" x14ac:dyDescent="0.35">
      <c r="A32" s="90" t="s">
        <v>34</v>
      </c>
      <c r="B32" s="108">
        <f>Difference!B32/'Previous Month '!B32</f>
        <v>-1.4597120465749109E-2</v>
      </c>
      <c r="C32" s="108">
        <f>Difference!C32/'Previous Month '!C32</f>
        <v>7.0420816582420127E-4</v>
      </c>
      <c r="D32" s="108">
        <f>Difference!D32/'Previous Month '!D32</f>
        <v>-5.3664412343586926E-3</v>
      </c>
      <c r="E32" s="76"/>
      <c r="H32" s="77"/>
      <c r="I32" s="91"/>
      <c r="J32" s="91"/>
      <c r="K32" s="91"/>
      <c r="L32" s="91"/>
      <c r="M32" s="77"/>
      <c r="N32" s="78"/>
    </row>
    <row r="33" spans="1:14" ht="15.5" x14ac:dyDescent="0.35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5" x14ac:dyDescent="0.35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.5" x14ac:dyDescent="0.3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.5" x14ac:dyDescent="0.3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.5" x14ac:dyDescent="0.3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.5" x14ac:dyDescent="0.3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.5" x14ac:dyDescent="0.35">
      <c r="F39" s="78"/>
    </row>
    <row r="40" spans="1:14" ht="15.5" x14ac:dyDescent="0.35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topLeftCell="B1" workbookViewId="0">
      <selection activeCell="K50" sqref="K50"/>
    </sheetView>
  </sheetViews>
  <sheetFormatPr defaultRowHeight="12.5" x14ac:dyDescent="0.25"/>
  <cols>
    <col min="1" max="1" width="70.26953125" customWidth="1"/>
    <col min="2" max="2" width="20.7265625" bestFit="1" customWidth="1"/>
    <col min="3" max="3" width="20.81640625" bestFit="1" customWidth="1"/>
    <col min="4" max="4" width="18.81640625" bestFit="1" customWidth="1"/>
    <col min="5" max="5" width="8.453125" bestFit="1" customWidth="1"/>
    <col min="6" max="6" width="9.81640625" customWidth="1"/>
    <col min="7" max="7" width="6" bestFit="1" customWidth="1"/>
    <col min="8" max="8" width="16.7265625" bestFit="1" customWidth="1"/>
    <col min="9" max="9" width="15.453125" customWidth="1"/>
    <col min="10" max="10" width="11" bestFit="1" customWidth="1"/>
    <col min="11" max="11" width="11" customWidth="1"/>
    <col min="12" max="12" width="12.81640625" bestFit="1" customWidth="1"/>
    <col min="13" max="13" width="14.81640625" bestFit="1" customWidth="1"/>
  </cols>
  <sheetData>
    <row r="1" spans="1:15" ht="15.5" x14ac:dyDescent="0.35">
      <c r="A1" s="144" t="s">
        <v>55</v>
      </c>
      <c r="B1" s="144"/>
      <c r="C1" s="144"/>
      <c r="D1" s="144"/>
    </row>
    <row r="2" spans="1:15" ht="15.5" x14ac:dyDescent="0.35">
      <c r="A2" s="144" t="s">
        <v>28</v>
      </c>
      <c r="B2" s="144"/>
      <c r="C2" s="144"/>
      <c r="D2" s="144"/>
    </row>
    <row r="3" spans="1:15" ht="5.25" customHeight="1" x14ac:dyDescent="0.25"/>
    <row r="4" spans="1:15" s="45" customFormat="1" ht="18" customHeight="1" x14ac:dyDescent="0.4">
      <c r="A4" s="145" t="s">
        <v>70</v>
      </c>
      <c r="B4" s="145"/>
      <c r="C4" s="145"/>
      <c r="D4" s="145"/>
      <c r="H4" s="46"/>
      <c r="I4" s="46"/>
    </row>
    <row r="5" spans="1:15" ht="9" customHeight="1" x14ac:dyDescent="0.4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3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5" x14ac:dyDescent="0.35">
      <c r="A7" s="14" t="s">
        <v>0</v>
      </c>
      <c r="B7" s="110">
        <f>'Current Month '!B7/'Current Month '!B9</f>
        <v>0.10169826292755441</v>
      </c>
      <c r="C7" s="110">
        <f>'Current Month '!C7/'Current Month '!C9</f>
        <v>0.33175960897578316</v>
      </c>
      <c r="D7" s="110">
        <f>'Current Month '!D7/'Current Month '!D9</f>
        <v>0.12721929038161167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" thickBot="1" x14ac:dyDescent="0.4">
      <c r="A8" s="16" t="s">
        <v>6</v>
      </c>
      <c r="B8" s="110">
        <f>'Current Month '!B8/'Current Month '!B9</f>
        <v>0.89830173707244554</v>
      </c>
      <c r="C8" s="110">
        <f>'Current Month '!C8/'Current Month '!C9</f>
        <v>0.66824039102421684</v>
      </c>
      <c r="D8" s="110">
        <f>'Current Month '!D8/'Current Month '!D9</f>
        <v>0.87278070961838838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" thickTop="1" x14ac:dyDescent="0.35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5" x14ac:dyDescent="0.35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5" x14ac:dyDescent="0.35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5" x14ac:dyDescent="0.35">
      <c r="A12" s="14" t="s">
        <v>30</v>
      </c>
      <c r="B12" s="110">
        <f>'Current Month '!B12/'Current Month '!B14</f>
        <v>9.7949317112758699E-2</v>
      </c>
      <c r="C12" s="110">
        <f>'Current Month '!C12/'Current Month '!C14</f>
        <v>0.81729559804625251</v>
      </c>
      <c r="D12" s="110">
        <f>'Current Month '!D12/'Current Month '!D14</f>
        <v>0.52624634131617731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" thickBot="1" x14ac:dyDescent="0.4">
      <c r="A13" s="16" t="s">
        <v>31</v>
      </c>
      <c r="B13" s="112">
        <f>'Current Month '!B13/'Current Month '!B14</f>
        <v>0.90205068288724133</v>
      </c>
      <c r="C13" s="112">
        <f>'Current Month '!C13/'Current Month '!C14</f>
        <v>0.18270440195374749</v>
      </c>
      <c r="D13" s="112">
        <f>'Current Month '!D13/'Current Month '!D14</f>
        <v>0.47375365868382269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" thickTop="1" x14ac:dyDescent="0.35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5">
      <c r="B15" s="23"/>
      <c r="C15" s="23"/>
      <c r="D15" s="23"/>
    </row>
    <row r="16" spans="1:15" ht="15.5" x14ac:dyDescent="0.3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5" x14ac:dyDescent="0.35">
      <c r="A17" s="14" t="s">
        <v>1</v>
      </c>
      <c r="B17" s="110">
        <f>'Current Month '!B17/'Current Month '!B19</f>
        <v>0.10237797553381874</v>
      </c>
      <c r="C17" s="110">
        <f>'Current Month '!C17/'Current Month '!C19</f>
        <v>0.77206994447956034</v>
      </c>
      <c r="D17" s="110">
        <f>'Current Month '!D17/'Current Month '!D19</f>
        <v>0.44086296585710072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" thickBot="1" x14ac:dyDescent="0.4">
      <c r="A18" s="16" t="s">
        <v>8</v>
      </c>
      <c r="B18" s="112">
        <f>'Current Month '!B18/'Current Month '!B19</f>
        <v>0.89762202446618122</v>
      </c>
      <c r="C18" s="112">
        <f>'Current Month '!C18/'Current Month '!C19</f>
        <v>0.22793005552043963</v>
      </c>
      <c r="D18" s="112">
        <f>'Current Month '!D18/'Current Month '!D19</f>
        <v>0.55913703414289939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" thickTop="1" x14ac:dyDescent="0.35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5" x14ac:dyDescent="0.3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35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5" x14ac:dyDescent="0.35">
      <c r="A22" s="14" t="s">
        <v>29</v>
      </c>
      <c r="B22" s="113">
        <f>'Previous Month '!B22</f>
        <v>25</v>
      </c>
      <c r="C22" s="113">
        <f>'Previous Month '!C22</f>
        <v>41</v>
      </c>
      <c r="D22" s="113">
        <f>'Previous Month '!D22</f>
        <v>43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" thickBot="1" x14ac:dyDescent="0.4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5" x14ac:dyDescent="0.3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5" x14ac:dyDescent="0.3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5" x14ac:dyDescent="0.35">
      <c r="A26" s="14" t="s">
        <v>60</v>
      </c>
      <c r="B26" s="110">
        <f>'Current Month '!B26/'Current Month '!B28</f>
        <v>9.9390981123927913E-2</v>
      </c>
      <c r="C26" s="110">
        <f>'Current Month '!C26/'Current Month '!C28</f>
        <v>0.82357913395430471</v>
      </c>
      <c r="D26" s="110">
        <f>'Current Month '!D26/'Current Month '!D28</f>
        <v>0.53607424249127578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" thickBot="1" x14ac:dyDescent="0.4">
      <c r="A27" s="16" t="s">
        <v>61</v>
      </c>
      <c r="B27" s="112">
        <f>'Current Month '!B27/'Current Month '!B28</f>
        <v>0.90060901887607214</v>
      </c>
      <c r="C27" s="112">
        <f>'Current Month '!C27/'Current Month '!C28</f>
        <v>0.17642086604569526</v>
      </c>
      <c r="D27" s="112">
        <f>'Current Month '!D27/'Current Month '!D28</f>
        <v>0.46392575750872417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" thickTop="1" x14ac:dyDescent="0.35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5" x14ac:dyDescent="0.35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35">
      <c r="A30" s="14" t="s">
        <v>35</v>
      </c>
      <c r="B30" s="110">
        <f>'Current Month '!B30/'Current Month '!B32</f>
        <v>9.6589808557377685E-2</v>
      </c>
      <c r="C30" s="110">
        <f>'Current Month '!C30/'Current Month '!C32</f>
        <v>0.81371561106223267</v>
      </c>
      <c r="D30" s="110">
        <f>'Current Month '!D30/'Current Month '!D32</f>
        <v>0.53184352038969673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" thickBot="1" x14ac:dyDescent="0.4">
      <c r="A31" s="16" t="s">
        <v>33</v>
      </c>
      <c r="B31" s="110">
        <f>'Current Month '!B31/'Current Month '!B32</f>
        <v>0.90341019144262236</v>
      </c>
      <c r="C31" s="110">
        <f>'Current Month '!C31/'Current Month '!C32</f>
        <v>0.18628438893776736</v>
      </c>
      <c r="D31" s="110">
        <f>'Current Month '!D31/'Current Month '!D32</f>
        <v>0.46815647961030327</v>
      </c>
      <c r="E31" s="43"/>
      <c r="I31" s="10"/>
      <c r="J31" s="10"/>
      <c r="K31" s="10"/>
      <c r="L31" s="10"/>
      <c r="M31" s="10"/>
      <c r="N31" s="5"/>
      <c r="O31" s="64"/>
    </row>
    <row r="32" spans="1:15" ht="16" thickTop="1" x14ac:dyDescent="0.35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5" x14ac:dyDescent="0.3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5" x14ac:dyDescent="0.35">
      <c r="A34" s="6"/>
      <c r="M34" s="10"/>
      <c r="N34" s="5"/>
      <c r="O34" s="64"/>
    </row>
    <row r="35" spans="1:15" ht="15.5" x14ac:dyDescent="0.35">
      <c r="A35" s="47"/>
      <c r="M35" s="10"/>
      <c r="N35" s="5"/>
      <c r="O35" s="64"/>
    </row>
    <row r="36" spans="1:15" ht="16" thickBot="1" x14ac:dyDescent="0.4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8"/>
      <c r="N36" s="5"/>
      <c r="O36" s="64"/>
    </row>
    <row r="37" spans="1:15" ht="31" x14ac:dyDescent="0.3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7" t="s">
        <v>40</v>
      </c>
      <c r="N37" s="5"/>
      <c r="O37" s="64"/>
    </row>
    <row r="38" spans="1:15" ht="15.5" x14ac:dyDescent="0.35">
      <c r="A38" s="14" t="s">
        <v>46</v>
      </c>
      <c r="B38" s="134">
        <v>9630</v>
      </c>
      <c r="C38" s="135">
        <v>0.28999999999999998</v>
      </c>
      <c r="D38" s="134">
        <v>37768</v>
      </c>
      <c r="E38" s="135">
        <v>0.28999999999999998</v>
      </c>
      <c r="F38" s="134">
        <v>23390</v>
      </c>
      <c r="G38" s="135">
        <v>0.71</v>
      </c>
      <c r="H38" s="134">
        <v>90430</v>
      </c>
      <c r="I38" s="135">
        <v>0.71</v>
      </c>
      <c r="J38" s="134">
        <v>33020</v>
      </c>
      <c r="K38" s="119">
        <f>J38/J45</f>
        <v>0.90619682748778752</v>
      </c>
      <c r="L38" s="134">
        <v>128198</v>
      </c>
      <c r="M38" s="120">
        <f>L38/L45</f>
        <v>0.15376772794442206</v>
      </c>
      <c r="N38" s="5"/>
      <c r="O38" s="64"/>
    </row>
    <row r="39" spans="1:15" ht="15.5" x14ac:dyDescent="0.35">
      <c r="A39" s="14" t="s">
        <v>47</v>
      </c>
      <c r="B39" s="134">
        <v>1304</v>
      </c>
      <c r="C39" s="135">
        <v>0.54</v>
      </c>
      <c r="D39" s="134">
        <v>68208</v>
      </c>
      <c r="E39" s="135">
        <v>0.57999999999999996</v>
      </c>
      <c r="F39" s="134">
        <v>1096</v>
      </c>
      <c r="G39" s="135">
        <v>0.46</v>
      </c>
      <c r="H39" s="134">
        <v>49026</v>
      </c>
      <c r="I39" s="135">
        <v>0.42</v>
      </c>
      <c r="J39" s="134">
        <v>2400</v>
      </c>
      <c r="K39" s="119">
        <f>J39/J45</f>
        <v>6.5865305450354031E-2</v>
      </c>
      <c r="L39" s="134">
        <v>117234</v>
      </c>
      <c r="M39" s="120">
        <f>L39/L45</f>
        <v>0.14061690367896829</v>
      </c>
      <c r="N39" s="5"/>
      <c r="O39" s="64"/>
    </row>
    <row r="40" spans="1:15" ht="15.5" x14ac:dyDescent="0.35">
      <c r="A40" s="14" t="s">
        <v>48</v>
      </c>
      <c r="B40" s="134">
        <v>306</v>
      </c>
      <c r="C40" s="135">
        <v>0.68</v>
      </c>
      <c r="D40" s="134">
        <v>43333</v>
      </c>
      <c r="E40" s="135">
        <v>0.69</v>
      </c>
      <c r="F40" s="134">
        <v>146</v>
      </c>
      <c r="G40" s="135">
        <v>0.32</v>
      </c>
      <c r="H40" s="134">
        <v>19651</v>
      </c>
      <c r="I40" s="135">
        <v>0.31</v>
      </c>
      <c r="J40" s="134">
        <v>452</v>
      </c>
      <c r="K40" s="119">
        <f>J40/J45</f>
        <v>1.2404632526483342E-2</v>
      </c>
      <c r="L40" s="134">
        <v>62984</v>
      </c>
      <c r="M40" s="120">
        <f>L40/L45</f>
        <v>7.5546471683267127E-2</v>
      </c>
      <c r="N40" s="5"/>
      <c r="O40" s="64"/>
    </row>
    <row r="41" spans="1:15" ht="15.5" x14ac:dyDescent="0.35">
      <c r="A41" s="14" t="s">
        <v>49</v>
      </c>
      <c r="B41" s="134">
        <v>145</v>
      </c>
      <c r="C41" s="135">
        <v>0.84</v>
      </c>
      <c r="D41" s="134">
        <v>35663</v>
      </c>
      <c r="E41" s="135">
        <v>0.85</v>
      </c>
      <c r="F41" s="134">
        <v>27</v>
      </c>
      <c r="G41" s="135">
        <v>0.16</v>
      </c>
      <c r="H41" s="134">
        <v>6534</v>
      </c>
      <c r="I41" s="135">
        <v>0.15</v>
      </c>
      <c r="J41" s="134">
        <v>172</v>
      </c>
      <c r="K41" s="119">
        <f>J41/J45</f>
        <v>4.7203468906087051E-3</v>
      </c>
      <c r="L41" s="134">
        <v>42197</v>
      </c>
      <c r="M41" s="120">
        <f>L41/L45</f>
        <v>5.0613401270462703E-2</v>
      </c>
      <c r="N41" s="5"/>
      <c r="O41" s="64"/>
    </row>
    <row r="42" spans="1:15" ht="15.5" x14ac:dyDescent="0.35">
      <c r="A42" s="14" t="s">
        <v>50</v>
      </c>
      <c r="B42" s="134">
        <v>96</v>
      </c>
      <c r="C42" s="135">
        <v>0.94</v>
      </c>
      <c r="D42" s="134">
        <v>32997</v>
      </c>
      <c r="E42" s="135">
        <v>0.94</v>
      </c>
      <c r="F42" s="134">
        <v>6</v>
      </c>
      <c r="G42" s="135">
        <v>0.06</v>
      </c>
      <c r="H42" s="134">
        <v>2133</v>
      </c>
      <c r="I42" s="135">
        <v>0.06</v>
      </c>
      <c r="J42" s="134">
        <v>102</v>
      </c>
      <c r="K42" s="119">
        <f>J42/J45</f>
        <v>2.7992754816400459E-3</v>
      </c>
      <c r="L42" s="134">
        <v>35130</v>
      </c>
      <c r="M42" s="120">
        <f>L42/L45</f>
        <v>4.2136853013990443E-2</v>
      </c>
      <c r="N42" s="5"/>
      <c r="O42" s="64"/>
    </row>
    <row r="43" spans="1:15" ht="15.5" x14ac:dyDescent="0.35">
      <c r="A43" s="14" t="s">
        <v>51</v>
      </c>
      <c r="B43" s="134">
        <v>61</v>
      </c>
      <c r="C43" s="135">
        <v>0.94</v>
      </c>
      <c r="D43" s="134">
        <v>26976</v>
      </c>
      <c r="E43" s="135">
        <v>0.94</v>
      </c>
      <c r="F43" s="134">
        <v>4</v>
      </c>
      <c r="G43" s="135">
        <v>0.06</v>
      </c>
      <c r="H43" s="134">
        <v>1850</v>
      </c>
      <c r="I43" s="135">
        <v>0.06</v>
      </c>
      <c r="J43" s="134">
        <v>65</v>
      </c>
      <c r="K43" s="119">
        <f>J43/J45</f>
        <v>1.7838520226137549E-3</v>
      </c>
      <c r="L43" s="134">
        <v>28826</v>
      </c>
      <c r="M43" s="120">
        <f>L43/L45</f>
        <v>3.4575488897844821E-2</v>
      </c>
      <c r="N43" s="5"/>
      <c r="O43" s="64"/>
    </row>
    <row r="44" spans="1:15" ht="15.5" x14ac:dyDescent="0.35">
      <c r="A44" s="14" t="s">
        <v>52</v>
      </c>
      <c r="B44" s="134">
        <v>201</v>
      </c>
      <c r="C44" s="135">
        <v>0.89</v>
      </c>
      <c r="D44" s="134">
        <v>398767</v>
      </c>
      <c r="E44" s="135">
        <v>0.95</v>
      </c>
      <c r="F44" s="134">
        <v>26</v>
      </c>
      <c r="G44" s="135">
        <v>0.11</v>
      </c>
      <c r="H44" s="134">
        <v>20376</v>
      </c>
      <c r="I44" s="135">
        <v>0.05</v>
      </c>
      <c r="J44" s="134">
        <v>227</v>
      </c>
      <c r="K44" s="119">
        <f>J44/J45</f>
        <v>6.2297601405126518E-3</v>
      </c>
      <c r="L44" s="134">
        <v>419143</v>
      </c>
      <c r="M44" s="120">
        <f>L44/L45</f>
        <v>0.50274315351104459</v>
      </c>
      <c r="N44" s="5"/>
      <c r="O44" s="64"/>
    </row>
    <row r="45" spans="1:15" ht="15.5" x14ac:dyDescent="0.35">
      <c r="A45" s="14" t="s">
        <v>4</v>
      </c>
      <c r="B45" s="139">
        <v>11743</v>
      </c>
      <c r="C45" s="135">
        <v>0.32</v>
      </c>
      <c r="D45" s="139">
        <v>643712</v>
      </c>
      <c r="E45" s="135">
        <v>0.77</v>
      </c>
      <c r="F45" s="139">
        <v>24695</v>
      </c>
      <c r="G45" s="135">
        <v>0.68</v>
      </c>
      <c r="H45" s="139">
        <v>190000</v>
      </c>
      <c r="I45" s="135">
        <v>0.23</v>
      </c>
      <c r="J45" s="139">
        <v>36438</v>
      </c>
      <c r="K45" s="119">
        <f>J45/J45</f>
        <v>1</v>
      </c>
      <c r="L45" s="139">
        <v>833712</v>
      </c>
      <c r="M45" s="120">
        <f>L45/L45</f>
        <v>1</v>
      </c>
      <c r="N45" s="5"/>
      <c r="O45" s="64"/>
    </row>
    <row r="46" spans="1:15" ht="15.5" x14ac:dyDescent="0.3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5" x14ac:dyDescent="0.3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5" x14ac:dyDescent="0.3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5" x14ac:dyDescent="0.35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5" x14ac:dyDescent="0.35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5" x14ac:dyDescent="0.35">
      <c r="A51" s="146" t="s">
        <v>63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.5" x14ac:dyDescent="0.35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" thickBot="1" x14ac:dyDescent="0.4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6" thickBot="1" x14ac:dyDescent="0.4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5" x14ac:dyDescent="0.35">
      <c r="A55" s="30" t="s">
        <v>10</v>
      </c>
      <c r="B55" s="128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5" x14ac:dyDescent="0.35">
      <c r="A56" s="26" t="s">
        <v>11</v>
      </c>
      <c r="B56" s="123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5" x14ac:dyDescent="0.35">
      <c r="A57" s="26" t="s">
        <v>12</v>
      </c>
      <c r="B57" s="123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5" x14ac:dyDescent="0.35">
      <c r="A58" s="26" t="s">
        <v>13</v>
      </c>
      <c r="B58" s="123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5" x14ac:dyDescent="0.35">
      <c r="A59" s="26" t="s">
        <v>14</v>
      </c>
      <c r="B59" s="123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" thickBot="1" x14ac:dyDescent="0.4">
      <c r="A60" s="31" t="s">
        <v>24</v>
      </c>
      <c r="B60" s="129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35">
      <c r="A61" s="29" t="s">
        <v>53</v>
      </c>
      <c r="B61" s="127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5" x14ac:dyDescent="0.35">
      <c r="A62" s="26" t="s">
        <v>15</v>
      </c>
      <c r="B62" s="130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5" x14ac:dyDescent="0.35">
      <c r="A63" s="26" t="s">
        <v>16</v>
      </c>
      <c r="B63" s="124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5" x14ac:dyDescent="0.35">
      <c r="A64" s="26" t="s">
        <v>17</v>
      </c>
      <c r="B64" s="124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5" x14ac:dyDescent="0.35">
      <c r="A65" s="26" t="s">
        <v>18</v>
      </c>
      <c r="B65" s="124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5" x14ac:dyDescent="0.35">
      <c r="A66" s="26" t="s">
        <v>19</v>
      </c>
      <c r="B66" s="124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5" x14ac:dyDescent="0.35">
      <c r="A67" s="26" t="s">
        <v>37</v>
      </c>
      <c r="B67" s="124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5" x14ac:dyDescent="0.35">
      <c r="A68" s="27" t="s">
        <v>20</v>
      </c>
      <c r="B68" s="124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" thickBot="1" x14ac:dyDescent="0.4">
      <c r="A69" s="28" t="s">
        <v>21</v>
      </c>
      <c r="B69" s="125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" thickBot="1" x14ac:dyDescent="0.4">
      <c r="A70" s="25" t="s">
        <v>22</v>
      </c>
      <c r="B70" s="131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.5" x14ac:dyDescent="0.35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5" x14ac:dyDescent="0.35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5" x14ac:dyDescent="0.35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.5" x14ac:dyDescent="0.3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.5" x14ac:dyDescent="0.35">
      <c r="M75" s="64"/>
      <c r="N75" s="64"/>
      <c r="O75" s="64"/>
    </row>
    <row r="76" spans="1:15" ht="15.5" x14ac:dyDescent="0.35">
      <c r="M76" s="64"/>
      <c r="N76" s="64"/>
      <c r="O76" s="64"/>
    </row>
    <row r="77" spans="1:15" ht="15.5" x14ac:dyDescent="0.35">
      <c r="M77" s="64"/>
      <c r="N77" s="64"/>
      <c r="O77" s="64"/>
    </row>
    <row r="78" spans="1:15" ht="15.5" x14ac:dyDescent="0.35">
      <c r="M78" s="64"/>
      <c r="N78" s="64"/>
      <c r="O78" s="64"/>
    </row>
    <row r="79" spans="1:15" ht="15.5" x14ac:dyDescent="0.35">
      <c r="M79" s="64"/>
      <c r="N79" s="64"/>
      <c r="O79" s="64"/>
    </row>
    <row r="80" spans="1:15" ht="15.5" x14ac:dyDescent="0.35">
      <c r="M80" s="64"/>
      <c r="N80" s="64"/>
      <c r="O80" s="64"/>
    </row>
    <row r="81" spans="1:15" ht="15.5" x14ac:dyDescent="0.35">
      <c r="M81" s="64"/>
      <c r="N81" s="64"/>
      <c r="O81" s="64"/>
    </row>
    <row r="82" spans="1:15" ht="15.5" x14ac:dyDescent="0.35">
      <c r="M82" s="64"/>
      <c r="N82" s="64"/>
      <c r="O82" s="64"/>
    </row>
    <row r="83" spans="1:15" ht="15.5" x14ac:dyDescent="0.35">
      <c r="M83" s="64"/>
      <c r="N83" s="64"/>
      <c r="O83" s="64"/>
    </row>
    <row r="84" spans="1:15" ht="15.5" x14ac:dyDescent="0.35">
      <c r="M84" s="64"/>
      <c r="N84" s="64"/>
      <c r="O84" s="64"/>
    </row>
    <row r="85" spans="1:15" ht="15.5" x14ac:dyDescent="0.35">
      <c r="M85" s="64"/>
      <c r="N85" s="64"/>
      <c r="O85" s="64"/>
    </row>
    <row r="86" spans="1:15" ht="15.5" x14ac:dyDescent="0.35">
      <c r="M86" s="64"/>
      <c r="N86" s="64"/>
      <c r="O86" s="64"/>
    </row>
    <row r="87" spans="1:15" ht="15.5" x14ac:dyDescent="0.35">
      <c r="M87" s="64"/>
      <c r="N87" s="64"/>
      <c r="O87" s="64"/>
    </row>
    <row r="88" spans="1:15" ht="15.5" x14ac:dyDescent="0.3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.5" x14ac:dyDescent="0.3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.5" x14ac:dyDescent="0.3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.5" x14ac:dyDescent="0.3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.5" x14ac:dyDescent="0.3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.5" x14ac:dyDescent="0.3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.5" x14ac:dyDescent="0.3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.5" x14ac:dyDescent="0.3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.5" x14ac:dyDescent="0.3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.5" x14ac:dyDescent="0.3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.5" x14ac:dyDescent="0.3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.5" x14ac:dyDescent="0.3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.5" x14ac:dyDescent="0.3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.5" x14ac:dyDescent="0.3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.5" x14ac:dyDescent="0.3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.5" x14ac:dyDescent="0.3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.5" x14ac:dyDescent="0.35">
      <c r="F104" s="64"/>
    </row>
    <row r="105" spans="1:15" ht="15.5" x14ac:dyDescent="0.35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2020-04-06T17:34:00Z</dcterms:modified>
</cp:coreProperties>
</file>