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30" windowWidth="15480" windowHeight="9900" activeTab="1"/>
  </bookViews>
  <sheets>
    <sheet name="Current Month " sheetId="1" r:id="rId1"/>
    <sheet name="Previous Month " sheetId="2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fullCalcOnLoad="1"/>
</workbook>
</file>

<file path=xl/sharedStrings.xml><?xml version="1.0" encoding="utf-8"?>
<sst xmlns="http://schemas.openxmlformats.org/spreadsheetml/2006/main" count="268" uniqueCount="66">
  <si>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</si>
  <si>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</si>
  <si>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</si>
  <si>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</si>
  <si>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</si>
  <si>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</si>
  <si>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</si>
  <si>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</si>
  <si>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</si>
  <si>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</si>
  <si>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</si>
  <si>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</si>
  <si>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</si>
  <si>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</si>
  <si>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</si>
  <si>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</si>
  <si>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</si>
  <si>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</si>
  <si>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</si>
  <si>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</si>
  <si>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</si>
  <si>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</si>
  <si>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</si>
  <si>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</si>
  <si>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</si>
  <si>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</si>
  <si>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</si>
  <si>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</si>
  <si>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</si>
  <si>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</si>
  <si>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</si>
  <si>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</si>
  <si>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</si>
  <si>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</si>
  <si>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</si>
  <si>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</si>
  <si>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</si>
  <si>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</si>
  <si>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</si>
  <si>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</si>
  <si>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</si>
  <si>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</si>
  <si>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</si>
  <si>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</si>
  <si>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</si>
  <si>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</si>
  <si>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</si>
  <si>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</si>
  <si>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</si>
  <si>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</si>
  <si>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</si>
  <si>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</si>
  <si>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</si>
  <si>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</si>
  <si>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</si>
  <si>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&lt;0.1%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</si>
  <si>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</si>
  <si>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</si>
  <si>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</si>
  <si>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</si>
  <si>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</si>
  <si>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</si>
  <si>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</si>
  <si>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</si>
  <si>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Fuel Resource Mix as reported for the Period June 2016 to May 2017</t>
  </si>
  <si>
    <t>(As of May 25, 2018) May 2018 REPORT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</si>
</sst>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000000E+00"/>
    <numFmt numFmtId="181" formatCode="0.000000000000000E+00"/>
    <numFmt numFmtId="182" formatCode="0.0000000000000000E+00"/>
    <numFmt numFmtId="183" formatCode="0.00000000000000000E+00"/>
    <numFmt numFmtId="184" formatCode="_(* #,##0.000_);_(* \(#,##0.000\);_(* &quot;-&quot;??_);_(@_)"/>
    <numFmt numFmtId="185" formatCode="_(* #,##0.0000_);_(* \(#,##0.000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15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0" fontId="4" fillId="0" borderId="0" xfId="42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34" borderId="19" xfId="0" applyFont="1" applyFill="1" applyBorder="1" applyAlignment="1">
      <alignment horizontal="center" wrapText="1"/>
    </xf>
    <xf numFmtId="170" fontId="11" fillId="0" borderId="0" xfId="42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35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83" fontId="0" fillId="0" borderId="0" xfId="0" applyNumberFormat="1" applyAlignment="1">
      <alignment/>
    </xf>
    <xf numFmtId="0" fontId="4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/>
    </xf>
    <xf numFmtId="170" fontId="48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 quotePrefix="1">
      <alignment/>
    </xf>
    <xf numFmtId="14" fontId="0" fillId="0" borderId="0" xfId="0" applyNumberFormat="1" applyAlignment="1">
      <alignment/>
    </xf>
    <xf numFmtId="0" fontId="46" fillId="0" borderId="0" xfId="0" applyFont="1" applyBorder="1" applyAlignment="1">
      <alignment horizontal="right"/>
    </xf>
    <xf numFmtId="170" fontId="46" fillId="0" borderId="0" xfId="42" applyNumberFormat="1" applyFont="1" applyBorder="1" applyAlignment="1">
      <alignment/>
    </xf>
    <xf numFmtId="9" fontId="0" fillId="0" borderId="0" xfId="67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vertical="top"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 wrapText="1"/>
    </xf>
    <xf numFmtId="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1" fontId="4" fillId="0" borderId="0" xfId="67" applyNumberFormat="1" applyFont="1" applyAlignment="1">
      <alignment/>
    </xf>
    <xf numFmtId="171" fontId="4" fillId="0" borderId="0" xfId="67" applyNumberFormat="1" applyFont="1" applyBorder="1" applyAlignment="1">
      <alignment/>
    </xf>
    <xf numFmtId="9" fontId="4" fillId="0" borderId="0" xfId="67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9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70" fontId="4" fillId="0" borderId="0" xfId="44" applyNumberFormat="1" applyFont="1" applyFill="1" applyBorder="1" applyAlignment="1">
      <alignment/>
    </xf>
    <xf numFmtId="170" fontId="4" fillId="0" borderId="0" xfId="44" applyNumberFormat="1" applyFont="1" applyFill="1" applyBorder="1" applyAlignment="1" quotePrefix="1">
      <alignment horizontal="center"/>
    </xf>
    <xf numFmtId="37" fontId="4" fillId="0" borderId="0" xfId="0" applyNumberFormat="1" applyFont="1" applyBorder="1" applyAlignment="1">
      <alignment/>
    </xf>
    <xf numFmtId="170" fontId="11" fillId="0" borderId="0" xfId="44" applyNumberFormat="1" applyFont="1" applyFill="1" applyBorder="1" applyAlignment="1">
      <alignment/>
    </xf>
    <xf numFmtId="170" fontId="46" fillId="0" borderId="0" xfId="44" applyNumberFormat="1" applyFont="1" applyBorder="1" applyAlignment="1">
      <alignment/>
    </xf>
    <xf numFmtId="9" fontId="0" fillId="0" borderId="0" xfId="68" applyFont="1" applyBorder="1" applyAlignment="1">
      <alignment/>
    </xf>
    <xf numFmtId="170" fontId="48" fillId="0" borderId="0" xfId="44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64">
      <alignment/>
      <protection/>
    </xf>
    <xf numFmtId="0" fontId="0" fillId="0" borderId="0" xfId="64" applyFill="1">
      <alignment/>
      <protection/>
    </xf>
    <xf numFmtId="17" fontId="3" fillId="0" borderId="0" xfId="64" applyNumberFormat="1" applyFont="1" applyAlignment="1" quotePrefix="1">
      <alignment/>
      <protection/>
    </xf>
    <xf numFmtId="0" fontId="4" fillId="0" borderId="0" xfId="64" applyFont="1" applyFill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>
      <alignment/>
      <protection/>
    </xf>
    <xf numFmtId="0" fontId="4" fillId="0" borderId="21" xfId="64" applyFont="1" applyBorder="1">
      <alignment/>
      <protection/>
    </xf>
    <xf numFmtId="0" fontId="3" fillId="0" borderId="22" xfId="64" applyFont="1" applyBorder="1" applyAlignment="1">
      <alignment horizontal="center" wrapText="1"/>
      <protection/>
    </xf>
    <xf numFmtId="0" fontId="3" fillId="0" borderId="10" xfId="64" applyFont="1" applyBorder="1" applyAlignment="1">
      <alignment horizontal="center" wrapText="1"/>
      <protection/>
    </xf>
    <xf numFmtId="0" fontId="3" fillId="0" borderId="0" xfId="64" applyFont="1" applyBorder="1" applyAlignment="1">
      <alignment horizontal="left" indent="15"/>
      <protection/>
    </xf>
    <xf numFmtId="0" fontId="3" fillId="0" borderId="10" xfId="64" applyFont="1" applyBorder="1" applyAlignment="1">
      <alignment vertical="top" wrapText="1"/>
      <protection/>
    </xf>
    <xf numFmtId="3" fontId="4" fillId="0" borderId="10" xfId="45" applyNumberFormat="1" applyFont="1" applyFill="1" applyBorder="1" applyAlignment="1">
      <alignment/>
    </xf>
    <xf numFmtId="0" fontId="3" fillId="0" borderId="0" xfId="64" applyFont="1" applyBorder="1" applyAlignment="1">
      <alignment vertical="top" wrapText="1"/>
      <protection/>
    </xf>
    <xf numFmtId="0" fontId="4" fillId="0" borderId="0" xfId="64" applyFont="1" applyBorder="1" applyAlignment="1">
      <alignment horizontal="right" vertical="top" wrapText="1"/>
      <protection/>
    </xf>
    <xf numFmtId="0" fontId="3" fillId="0" borderId="12" xfId="64" applyFont="1" applyBorder="1" applyAlignment="1">
      <alignment vertical="top" wrapText="1"/>
      <protection/>
    </xf>
    <xf numFmtId="0" fontId="0" fillId="0" borderId="0" xfId="64" applyBorder="1">
      <alignment/>
      <protection/>
    </xf>
    <xf numFmtId="3" fontId="4" fillId="0" borderId="0" xfId="64" applyNumberFormat="1" applyFont="1" applyBorder="1" applyAlignment="1">
      <alignment horizontal="right" vertical="top" wrapText="1"/>
      <protection/>
    </xf>
    <xf numFmtId="0" fontId="3" fillId="0" borderId="11" xfId="64" applyFont="1" applyBorder="1" applyAlignment="1">
      <alignment vertical="top" wrapText="1"/>
      <protection/>
    </xf>
    <xf numFmtId="0" fontId="4" fillId="0" borderId="0" xfId="64" applyFont="1" applyBorder="1" applyAlignment="1">
      <alignment vertical="top" wrapText="1"/>
      <protection/>
    </xf>
    <xf numFmtId="3" fontId="4" fillId="0" borderId="0" xfId="45" applyNumberFormat="1" applyFont="1" applyFill="1" applyBorder="1" applyAlignment="1">
      <alignment/>
    </xf>
    <xf numFmtId="3" fontId="0" fillId="0" borderId="0" xfId="64" applyNumberFormat="1">
      <alignment/>
      <protection/>
    </xf>
    <xf numFmtId="0" fontId="3" fillId="0" borderId="0" xfId="64" applyFont="1" applyBorder="1">
      <alignment/>
      <protection/>
    </xf>
    <xf numFmtId="3" fontId="4" fillId="0" borderId="0" xfId="64" applyNumberFormat="1" applyFont="1" applyFill="1" applyBorder="1">
      <alignment/>
      <protection/>
    </xf>
    <xf numFmtId="3" fontId="4" fillId="0" borderId="0" xfId="64" applyNumberFormat="1" applyFont="1" applyFill="1">
      <alignment/>
      <protection/>
    </xf>
    <xf numFmtId="4" fontId="4" fillId="0" borderId="0" xfId="64" applyNumberFormat="1" applyFont="1" applyBorder="1" applyAlignment="1">
      <alignment horizontal="right" vertical="top" wrapText="1"/>
      <protection/>
    </xf>
    <xf numFmtId="0" fontId="4" fillId="0" borderId="20" xfId="64" applyFont="1" applyBorder="1">
      <alignment/>
      <protection/>
    </xf>
    <xf numFmtId="3" fontId="4" fillId="0" borderId="20" xfId="64" applyNumberFormat="1" applyFont="1" applyBorder="1">
      <alignment/>
      <protection/>
    </xf>
    <xf numFmtId="0" fontId="0" fillId="0" borderId="0" xfId="64" applyFont="1" applyBorder="1" quotePrefix="1">
      <alignment/>
      <protection/>
    </xf>
    <xf numFmtId="3" fontId="4" fillId="0" borderId="0" xfId="64" applyNumberFormat="1" applyFont="1" applyBorder="1">
      <alignment/>
      <protection/>
    </xf>
    <xf numFmtId="0" fontId="3" fillId="35" borderId="0" xfId="64" applyFont="1" applyFill="1" applyBorder="1">
      <alignment/>
      <protection/>
    </xf>
    <xf numFmtId="3" fontId="3" fillId="0" borderId="10" xfId="64" applyNumberFormat="1" applyFont="1" applyBorder="1" applyAlignment="1">
      <alignment horizontal="center" wrapText="1"/>
      <protection/>
    </xf>
    <xf numFmtId="3" fontId="4" fillId="0" borderId="0" xfId="45" applyNumberFormat="1" applyFont="1" applyFill="1" applyBorder="1" applyAlignment="1" quotePrefix="1">
      <alignment horizontal="center"/>
    </xf>
    <xf numFmtId="170" fontId="11" fillId="0" borderId="0" xfId="45" applyNumberFormat="1" applyFont="1" applyFill="1" applyBorder="1" applyAlignment="1">
      <alignment/>
    </xf>
    <xf numFmtId="170" fontId="4" fillId="0" borderId="0" xfId="45" applyNumberFormat="1" applyFont="1" applyFill="1" applyBorder="1" applyAlignment="1">
      <alignment/>
    </xf>
    <xf numFmtId="183" fontId="0" fillId="0" borderId="0" xfId="64" applyNumberFormat="1">
      <alignment/>
      <protection/>
    </xf>
    <xf numFmtId="10" fontId="4" fillId="0" borderId="10" xfId="69" applyNumberFormat="1" applyFont="1" applyFill="1" applyBorder="1" applyAlignment="1">
      <alignment/>
    </xf>
    <xf numFmtId="10" fontId="4" fillId="0" borderId="0" xfId="69" applyNumberFormat="1" applyFont="1" applyFill="1" applyBorder="1" applyAlignment="1">
      <alignment/>
    </xf>
    <xf numFmtId="171" fontId="4" fillId="0" borderId="10" xfId="68" applyNumberFormat="1" applyFont="1" applyFill="1" applyBorder="1" applyAlignment="1">
      <alignment/>
    </xf>
    <xf numFmtId="171" fontId="4" fillId="0" borderId="23" xfId="68" applyNumberFormat="1" applyFont="1" applyFill="1" applyBorder="1" applyAlignment="1">
      <alignment/>
    </xf>
    <xf numFmtId="171" fontId="4" fillId="0" borderId="24" xfId="68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70" fontId="4" fillId="0" borderId="0" xfId="0" applyNumberFormat="1" applyFont="1" applyBorder="1" applyAlignment="1">
      <alignment vertical="top" wrapText="1"/>
    </xf>
    <xf numFmtId="170" fontId="4" fillId="36" borderId="0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>
      <alignment/>
    </xf>
    <xf numFmtId="0" fontId="3" fillId="0" borderId="25" xfId="0" applyFont="1" applyBorder="1" applyAlignment="1">
      <alignment horizontal="center" wrapText="1"/>
    </xf>
    <xf numFmtId="0" fontId="4" fillId="0" borderId="20" xfId="0" applyFont="1" applyBorder="1" applyAlignment="1">
      <alignment vertical="top" wrapText="1"/>
    </xf>
    <xf numFmtId="10" fontId="4" fillId="0" borderId="10" xfId="67" applyNumberFormat="1" applyFont="1" applyBorder="1" applyAlignment="1">
      <alignment/>
    </xf>
    <xf numFmtId="10" fontId="4" fillId="0" borderId="10" xfId="67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171" fontId="9" fillId="0" borderId="26" xfId="0" applyNumberFormat="1" applyFont="1" applyBorder="1" applyAlignment="1">
      <alignment/>
    </xf>
    <xf numFmtId="171" fontId="10" fillId="0" borderId="26" xfId="0" applyNumberFormat="1" applyFont="1" applyBorder="1" applyAlignment="1">
      <alignment/>
    </xf>
    <xf numFmtId="171" fontId="10" fillId="0" borderId="27" xfId="0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171" fontId="10" fillId="0" borderId="28" xfId="0" applyNumberFormat="1" applyFont="1" applyBorder="1" applyAlignment="1">
      <alignment/>
    </xf>
    <xf numFmtId="171" fontId="9" fillId="0" borderId="29" xfId="0" applyNumberFormat="1" applyFont="1" applyBorder="1" applyAlignment="1">
      <alignment/>
    </xf>
    <xf numFmtId="171" fontId="9" fillId="34" borderId="30" xfId="0" applyNumberFormat="1" applyFont="1" applyFill="1" applyBorder="1" applyAlignment="1">
      <alignment/>
    </xf>
    <xf numFmtId="171" fontId="10" fillId="0" borderId="26" xfId="0" applyNumberFormat="1" applyFont="1" applyBorder="1" applyAlignment="1">
      <alignment horizontal="right"/>
    </xf>
    <xf numFmtId="171" fontId="9" fillId="0" borderId="26" xfId="64" applyNumberFormat="1" applyFont="1" applyBorder="1">
      <alignment/>
      <protection/>
    </xf>
    <xf numFmtId="171" fontId="10" fillId="0" borderId="26" xfId="64" applyNumberFormat="1" applyFont="1" applyBorder="1">
      <alignment/>
      <protection/>
    </xf>
    <xf numFmtId="171" fontId="10" fillId="0" borderId="27" xfId="64" applyNumberFormat="1" applyFont="1" applyBorder="1">
      <alignment/>
      <protection/>
    </xf>
    <xf numFmtId="171" fontId="3" fillId="0" borderId="13" xfId="64" applyNumberFormat="1" applyFont="1" applyBorder="1">
      <alignment/>
      <protection/>
    </xf>
    <xf numFmtId="171" fontId="10" fillId="0" borderId="28" xfId="64" applyNumberFormat="1" applyFont="1" applyBorder="1">
      <alignment/>
      <protection/>
    </xf>
    <xf numFmtId="171" fontId="9" fillId="0" borderId="29" xfId="64" applyNumberFormat="1" applyFont="1" applyBorder="1">
      <alignment/>
      <protection/>
    </xf>
    <xf numFmtId="171" fontId="9" fillId="34" borderId="30" xfId="64" applyNumberFormat="1" applyFont="1" applyFill="1" applyBorder="1">
      <alignment/>
      <protection/>
    </xf>
    <xf numFmtId="171" fontId="10" fillId="0" borderId="26" xfId="64" applyNumberFormat="1" applyFont="1" applyBorder="1" applyAlignment="1">
      <alignment horizontal="right"/>
      <protection/>
    </xf>
    <xf numFmtId="10" fontId="4" fillId="0" borderId="10" xfId="70" applyNumberFormat="1" applyFont="1" applyBorder="1" applyAlignment="1">
      <alignment/>
    </xf>
    <xf numFmtId="10" fontId="4" fillId="0" borderId="10" xfId="70" applyNumberFormat="1" applyFont="1" applyBorder="1" applyAlignment="1">
      <alignment vertical="top" wrapText="1"/>
    </xf>
    <xf numFmtId="168" fontId="4" fillId="0" borderId="11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0" borderId="10" xfId="45" applyNumberFormat="1" applyFont="1" applyBorder="1" applyAlignment="1">
      <alignment/>
    </xf>
    <xf numFmtId="9" fontId="4" fillId="0" borderId="10" xfId="69" applyFont="1" applyBorder="1" applyAlignment="1">
      <alignment/>
    </xf>
    <xf numFmtId="9" fontId="4" fillId="0" borderId="10" xfId="69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 quotePrefix="1">
      <alignment horizontal="center"/>
    </xf>
    <xf numFmtId="170" fontId="49" fillId="0" borderId="10" xfId="45" applyNumberFormat="1" applyFont="1" applyBorder="1" applyAlignment="1">
      <alignment/>
    </xf>
    <xf numFmtId="170" fontId="49" fillId="0" borderId="10" xfId="45" applyNumberFormat="1" applyFont="1" applyBorder="1" applyAlignment="1">
      <alignment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" fontId="1" fillId="0" borderId="0" xfId="0" applyNumberFormat="1" applyFont="1" applyFill="1" applyAlignment="1" quotePrefix="1">
      <alignment horizontal="center"/>
    </xf>
    <xf numFmtId="0" fontId="3" fillId="0" borderId="0" xfId="64" applyFont="1" applyAlignment="1">
      <alignment horizontal="center"/>
      <protection/>
    </xf>
    <xf numFmtId="17" fontId="1" fillId="0" borderId="0" xfId="64" applyNumberFormat="1" applyFont="1" applyAlignment="1" quotePrefix="1">
      <alignment horizontal="center"/>
      <protection/>
    </xf>
    <xf numFmtId="9" fontId="4" fillId="0" borderId="10" xfId="69" applyNumberFormat="1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5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Percent 2" xfId="68"/>
    <cellStyle name="Percent 2 2" xfId="69"/>
    <cellStyle name="Percent 2 3" xfId="70"/>
    <cellStyle name="Percent 3" xfId="71"/>
    <cellStyle name="Percent 3 2" xfId="72"/>
    <cellStyle name="Percent 4" xfId="73"/>
    <cellStyle name="Percent 4 2" xfId="74"/>
    <cellStyle name="Percent 5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zoomScalePageLayoutView="0" workbookViewId="0" topLeftCell="A19">
      <selection activeCell="M38" sqref="M38"/>
    </sheetView>
  </sheetViews>
  <sheetFormatPr defaultColWidth="9.140625" defaultRowHeight="12.75"/>
  <cols>
    <col min="1" max="1" width="70.28125" style="0" customWidth="1"/>
    <col min="2" max="2" width="20.7109375" style="0" bestFit="1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8.421875" style="0" bestFit="1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1.00390625" style="0" customWidth="1"/>
    <col min="12" max="12" width="12.8515625" style="0" bestFit="1" customWidth="1"/>
    <col min="13" max="13" width="10.28125" style="0" bestFit="1" customWidth="1"/>
  </cols>
  <sheetData>
    <row r="1" spans="1:4" ht="15.75">
      <c r="A1" s="155" t="s">
        <v>56</v>
      </c>
      <c r="B1" s="155"/>
      <c r="C1" s="155"/>
      <c r="D1" s="155"/>
    </row>
    <row r="2" spans="1:4" ht="15.75">
      <c r="A2" s="155" t="s">
        <v>28</v>
      </c>
      <c r="B2" s="155"/>
      <c r="C2" s="155"/>
      <c r="D2" s="155"/>
    </row>
    <row r="3" ht="5.25" customHeight="1"/>
    <row r="4" spans="1:9" s="45" customFormat="1" ht="18" customHeight="1">
      <c r="A4" s="159" t="s">
        <v>65</v>
      </c>
      <c r="B4" s="159"/>
      <c r="C4" s="159"/>
      <c r="D4" s="159"/>
      <c r="H4" s="46"/>
      <c r="I4" s="46"/>
    </row>
    <row r="5" spans="1:15" ht="9" customHeight="1">
      <c r="A5" s="156"/>
      <c r="B5" s="156"/>
      <c r="C5" s="156"/>
      <c r="D5" s="15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>
      <c r="A7" s="14" t="s">
        <v>0</v>
      </c>
      <c r="B7" s="148">
        <v>27381</v>
      </c>
      <c r="C7" s="148">
        <v>11500</v>
      </c>
      <c r="D7" s="148">
        <f>SUM(B7:C7)</f>
        <v>38881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>
      <c r="A8" s="16" t="s">
        <v>6</v>
      </c>
      <c r="B8" s="149">
        <v>255774</v>
      </c>
      <c r="C8" s="149">
        <v>24211</v>
      </c>
      <c r="D8" s="149">
        <f>SUM(B8:C8)</f>
        <v>279985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>
      <c r="A9" s="15" t="s">
        <v>5</v>
      </c>
      <c r="B9" s="150">
        <f>SUM(B7:B8)</f>
        <v>283155</v>
      </c>
      <c r="C9" s="150">
        <f>SUM(C7:C8)</f>
        <v>35711</v>
      </c>
      <c r="D9" s="150">
        <f>SUM(D7:D8)</f>
        <v>318866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>
      <c r="A12" s="14" t="s">
        <v>30</v>
      </c>
      <c r="B12" s="148">
        <v>20400422</v>
      </c>
      <c r="C12" s="148">
        <v>344787803</v>
      </c>
      <c r="D12" s="148">
        <f>SUM(B12:C12)</f>
        <v>365188225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>
      <c r="A13" s="16" t="s">
        <v>31</v>
      </c>
      <c r="B13" s="149">
        <v>174780806</v>
      </c>
      <c r="C13" s="149">
        <v>73457171</v>
      </c>
      <c r="D13" s="149">
        <f>SUM(B13:C13)</f>
        <v>248237977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>
      <c r="A14" s="15" t="s">
        <v>32</v>
      </c>
      <c r="B14" s="150">
        <f>SUM(B12:B13)</f>
        <v>195181228</v>
      </c>
      <c r="C14" s="150">
        <f>SUM(C12:C13)</f>
        <v>418244974</v>
      </c>
      <c r="D14" s="150">
        <f>SUM(D12:D13)</f>
        <v>613426202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2:4" ht="15.75" customHeight="1">
      <c r="B15" s="23"/>
      <c r="C15" s="23"/>
      <c r="D15" s="23"/>
    </row>
    <row r="16" spans="1:15" ht="15.7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>
      <c r="A17" s="14" t="s">
        <v>1</v>
      </c>
      <c r="B17" s="142">
        <v>83.322</v>
      </c>
      <c r="C17" s="142">
        <v>617.879</v>
      </c>
      <c r="D17" s="142">
        <f>SUM(B17:C17)</f>
        <v>701.201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>
      <c r="A18" s="16" t="s">
        <v>8</v>
      </c>
      <c r="B18" s="143">
        <v>739.152</v>
      </c>
      <c r="C18" s="143">
        <v>193.891</v>
      </c>
      <c r="D18" s="143">
        <f>SUM(B18:C18)</f>
        <v>933.043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>
      <c r="A19" s="15" t="s">
        <v>7</v>
      </c>
      <c r="B19" s="141">
        <f>SUM(B17:B18)</f>
        <v>822.474</v>
      </c>
      <c r="C19" s="141">
        <f>SUM(C17:C18)</f>
        <v>811.77</v>
      </c>
      <c r="D19" s="141">
        <f>SUM(D17:D18)</f>
        <v>1634.2440000000001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>
      <c r="A22" s="14" t="s">
        <v>29</v>
      </c>
      <c r="B22" s="144">
        <v>25</v>
      </c>
      <c r="C22" s="144">
        <v>41</v>
      </c>
      <c r="D22" s="144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>
      <c r="A26" s="14" t="s">
        <v>61</v>
      </c>
      <c r="B26" s="148">
        <v>138124463</v>
      </c>
      <c r="C26" s="148">
        <v>1573560058</v>
      </c>
      <c r="D26" s="148">
        <f>SUM(B26:C26)</f>
        <v>1711684521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>
      <c r="A27" s="16" t="s">
        <v>62</v>
      </c>
      <c r="B27" s="149">
        <v>1196544645</v>
      </c>
      <c r="C27" s="149">
        <v>440617279</v>
      </c>
      <c r="D27" s="149">
        <f>SUM(B27:C27)</f>
        <v>1637161924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>
      <c r="A28" s="15" t="s">
        <v>63</v>
      </c>
      <c r="B28" s="150">
        <f>SUM(B26:B27)</f>
        <v>1334669108</v>
      </c>
      <c r="C28" s="150">
        <f>SUM(C26:C27)</f>
        <v>2014177337</v>
      </c>
      <c r="D28" s="150">
        <f>SUM(D26:D27)</f>
        <v>3348846445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>
      <c r="A29" s="6"/>
      <c r="B29" s="151"/>
      <c r="C29" s="152"/>
      <c r="D29" s="151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>
      <c r="A30" s="14" t="s">
        <v>35</v>
      </c>
      <c r="B30" s="148">
        <v>333203772</v>
      </c>
      <c r="C30" s="148">
        <v>3889838433</v>
      </c>
      <c r="D30" s="148">
        <f>SUM(B30:C30)</f>
        <v>4223042205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>
      <c r="A31" s="16" t="s">
        <v>33</v>
      </c>
      <c r="B31" s="149">
        <v>2752685282</v>
      </c>
      <c r="C31" s="149">
        <v>977134813</v>
      </c>
      <c r="D31" s="149">
        <f>SUM(B31:C31)</f>
        <v>3729820095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>
      <c r="A32" s="15" t="s">
        <v>34</v>
      </c>
      <c r="B32" s="150">
        <f>SUM(B30:B31)</f>
        <v>3085889054</v>
      </c>
      <c r="C32" s="150">
        <f>SUM(C30:C31)</f>
        <v>4866973246</v>
      </c>
      <c r="D32" s="150">
        <f>SUM(D30:D31)</f>
        <v>7952862300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>
      <c r="A34" s="6"/>
      <c r="M34" s="10"/>
      <c r="N34" s="5"/>
      <c r="O34" s="64"/>
    </row>
    <row r="35" spans="1:15" ht="15">
      <c r="A35" s="47"/>
      <c r="M35" s="10"/>
      <c r="N35" s="5"/>
      <c r="O35" s="64"/>
    </row>
    <row r="36" spans="1:15" ht="16.5" thickBot="1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8"/>
      <c r="N36" s="5"/>
      <c r="O36" s="64"/>
    </row>
    <row r="37" spans="1:15" ht="31.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>
      <c r="A38" s="14" t="s">
        <v>46</v>
      </c>
      <c r="B38" s="145">
        <v>9228</v>
      </c>
      <c r="C38" s="162">
        <v>0.28</v>
      </c>
      <c r="D38" s="145">
        <v>38443</v>
      </c>
      <c r="E38" s="146">
        <v>0.32</v>
      </c>
      <c r="F38" s="145">
        <v>23416</v>
      </c>
      <c r="G38" s="147">
        <v>0.72</v>
      </c>
      <c r="H38" s="145">
        <v>82066</v>
      </c>
      <c r="I38" s="146">
        <v>0.68</v>
      </c>
      <c r="J38" s="145">
        <v>32644</v>
      </c>
      <c r="K38" s="119">
        <f>J38/J45</f>
        <v>0.9062742920599667</v>
      </c>
      <c r="L38" s="145">
        <v>120509</v>
      </c>
      <c r="M38" s="120">
        <f>L38/L45</f>
        <v>0.14846110917421135</v>
      </c>
      <c r="N38" s="5"/>
      <c r="O38" s="64"/>
    </row>
    <row r="39" spans="1:15" ht="15.75">
      <c r="A39" s="14" t="s">
        <v>47</v>
      </c>
      <c r="B39" s="145">
        <v>1309</v>
      </c>
      <c r="C39" s="162">
        <v>0.55</v>
      </c>
      <c r="D39" s="145">
        <v>68331</v>
      </c>
      <c r="E39" s="146">
        <v>0.59</v>
      </c>
      <c r="F39" s="145">
        <v>1075</v>
      </c>
      <c r="G39" s="146">
        <v>0.45</v>
      </c>
      <c r="H39" s="145">
        <v>47676</v>
      </c>
      <c r="I39" s="146">
        <v>0.41</v>
      </c>
      <c r="J39" s="145">
        <v>2384</v>
      </c>
      <c r="K39" s="119">
        <f>J39/J45</f>
        <v>0.06618545252637424</v>
      </c>
      <c r="L39" s="145">
        <v>116007</v>
      </c>
      <c r="M39" s="120">
        <f>L39/L45</f>
        <v>0.14291486853241447</v>
      </c>
      <c r="N39" s="5"/>
      <c r="O39" s="64"/>
    </row>
    <row r="40" spans="1:15" ht="15.75">
      <c r="A40" s="14" t="s">
        <v>48</v>
      </c>
      <c r="B40" s="145">
        <v>305</v>
      </c>
      <c r="C40" s="162">
        <v>0.67</v>
      </c>
      <c r="D40" s="145">
        <v>42806</v>
      </c>
      <c r="E40" s="146">
        <v>0.68</v>
      </c>
      <c r="F40" s="145">
        <v>151</v>
      </c>
      <c r="G40" s="146">
        <v>0.33</v>
      </c>
      <c r="H40" s="145">
        <v>20581</v>
      </c>
      <c r="I40" s="146">
        <v>0.32</v>
      </c>
      <c r="J40" s="145">
        <v>456</v>
      </c>
      <c r="K40" s="119">
        <f>J40/J45</f>
        <v>0.01265963353692393</v>
      </c>
      <c r="L40" s="145">
        <v>63387</v>
      </c>
      <c r="M40" s="120">
        <f>L40/L45</f>
        <v>0.07808963917405118</v>
      </c>
      <c r="N40" s="5"/>
      <c r="O40" s="64"/>
    </row>
    <row r="41" spans="1:15" ht="15.75">
      <c r="A41" s="14" t="s">
        <v>49</v>
      </c>
      <c r="B41" s="145">
        <v>131</v>
      </c>
      <c r="C41" s="162">
        <v>0.76</v>
      </c>
      <c r="D41" s="145">
        <v>32246</v>
      </c>
      <c r="E41" s="146">
        <v>0.77</v>
      </c>
      <c r="F41" s="145">
        <v>41</v>
      </c>
      <c r="G41" s="146">
        <v>0.24</v>
      </c>
      <c r="H41" s="145">
        <v>9646</v>
      </c>
      <c r="I41" s="146">
        <v>0.23</v>
      </c>
      <c r="J41" s="145">
        <v>172</v>
      </c>
      <c r="K41" s="119">
        <f>J41/J45</f>
        <v>0.004775124930594114</v>
      </c>
      <c r="L41" s="145">
        <v>41892</v>
      </c>
      <c r="M41" s="120">
        <f>L41/L45</f>
        <v>0.051608865607764245</v>
      </c>
      <c r="N41" s="5"/>
      <c r="O41" s="64"/>
    </row>
    <row r="42" spans="1:15" ht="15.75">
      <c r="A42" s="14" t="s">
        <v>50</v>
      </c>
      <c r="B42" s="145">
        <v>79</v>
      </c>
      <c r="C42" s="162">
        <v>0.89</v>
      </c>
      <c r="D42" s="145">
        <v>27315</v>
      </c>
      <c r="E42" s="146">
        <v>0.89</v>
      </c>
      <c r="F42" s="145">
        <v>10</v>
      </c>
      <c r="G42" s="146">
        <v>0.11</v>
      </c>
      <c r="H42" s="145">
        <v>3305</v>
      </c>
      <c r="I42" s="146">
        <v>0.11</v>
      </c>
      <c r="J42" s="145">
        <v>89</v>
      </c>
      <c r="K42" s="119">
        <f>J42/J45</f>
        <v>0.002470849528039978</v>
      </c>
      <c r="L42" s="145">
        <v>30620</v>
      </c>
      <c r="M42" s="120">
        <f>L42/L45</f>
        <v>0.037722320846694864</v>
      </c>
      <c r="N42" s="5"/>
      <c r="O42" s="64"/>
    </row>
    <row r="43" spans="1:15" ht="15.75">
      <c r="A43" s="14" t="s">
        <v>51</v>
      </c>
      <c r="B43" s="145">
        <v>56</v>
      </c>
      <c r="C43" s="162">
        <v>0.86</v>
      </c>
      <c r="D43" s="145">
        <v>25114</v>
      </c>
      <c r="E43" s="146">
        <v>0.86</v>
      </c>
      <c r="F43" s="145">
        <v>9</v>
      </c>
      <c r="G43" s="146">
        <v>0.14</v>
      </c>
      <c r="H43" s="145">
        <v>3942</v>
      </c>
      <c r="I43" s="146">
        <v>0.14</v>
      </c>
      <c r="J43" s="145">
        <v>65</v>
      </c>
      <c r="K43" s="119">
        <f>J43/J45</f>
        <v>0.001804553026096613</v>
      </c>
      <c r="L43" s="145">
        <v>29056</v>
      </c>
      <c r="M43" s="120">
        <f>L43/L45</f>
        <v>0.03579555044159262</v>
      </c>
      <c r="N43" s="5"/>
      <c r="O43" s="64"/>
    </row>
    <row r="44" spans="1:15" ht="15.75">
      <c r="A44" s="14" t="s">
        <v>52</v>
      </c>
      <c r="B44" s="145">
        <v>182</v>
      </c>
      <c r="C44" s="162">
        <v>0.87</v>
      </c>
      <c r="D44" s="145">
        <v>383618</v>
      </c>
      <c r="E44" s="146">
        <v>0.94</v>
      </c>
      <c r="F44" s="145">
        <v>28</v>
      </c>
      <c r="G44" s="146">
        <v>0.13</v>
      </c>
      <c r="H44" s="145">
        <v>26632</v>
      </c>
      <c r="I44" s="146">
        <v>0.06</v>
      </c>
      <c r="J44" s="145">
        <v>210</v>
      </c>
      <c r="K44" s="119">
        <f>J44/J45</f>
        <v>0.005830094392004442</v>
      </c>
      <c r="L44" s="145">
        <v>410250</v>
      </c>
      <c r="M44" s="120">
        <f>L44/L45</f>
        <v>0.5054076462232713</v>
      </c>
      <c r="N44" s="5"/>
      <c r="O44" s="64"/>
    </row>
    <row r="45" spans="1:15" ht="15.75">
      <c r="A45" s="14" t="s">
        <v>4</v>
      </c>
      <c r="B45" s="154">
        <v>11290</v>
      </c>
      <c r="C45" s="162">
        <v>0.31</v>
      </c>
      <c r="D45" s="154">
        <v>617873</v>
      </c>
      <c r="E45" s="146">
        <v>0.76</v>
      </c>
      <c r="F45" s="154">
        <v>24730</v>
      </c>
      <c r="G45" s="146">
        <v>0.69</v>
      </c>
      <c r="H45" s="154">
        <v>193848</v>
      </c>
      <c r="I45" s="146">
        <v>0.24</v>
      </c>
      <c r="J45" s="154">
        <v>36020</v>
      </c>
      <c r="K45" s="119">
        <f>J45/J45</f>
        <v>1</v>
      </c>
      <c r="L45" s="154">
        <v>811721</v>
      </c>
      <c r="M45" s="120">
        <f>L45/L45</f>
        <v>1</v>
      </c>
      <c r="N45" s="5"/>
      <c r="O45" s="64"/>
    </row>
    <row r="46" spans="1:15" ht="15.7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2:15" ht="15.7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" customHeight="1">
      <c r="A51" s="157" t="s">
        <v>64</v>
      </c>
      <c r="B51" s="15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>
      <c r="A52" s="158" t="s">
        <v>36</v>
      </c>
      <c r="B52" s="15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>
      <c r="A55" s="30" t="s">
        <v>10</v>
      </c>
      <c r="B55" s="128">
        <v>0.343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>
      <c r="A56" s="26" t="s">
        <v>11</v>
      </c>
      <c r="B56" s="123">
        <v>0.257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>
      <c r="A57" s="26" t="s">
        <v>12</v>
      </c>
      <c r="B57" s="123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>
      <c r="A58" s="26" t="s">
        <v>13</v>
      </c>
      <c r="B58" s="123">
        <v>0.34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>
      <c r="A59" s="26" t="s">
        <v>14</v>
      </c>
      <c r="B59" s="123">
        <v>0.002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>
      <c r="A60" s="31" t="s">
        <v>24</v>
      </c>
      <c r="B60" s="129">
        <v>0.058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>
      <c r="A61" s="29" t="s">
        <v>53</v>
      </c>
      <c r="B61" s="127">
        <v>0.003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>
      <c r="A62" s="26" t="s">
        <v>15</v>
      </c>
      <c r="B62" s="130" t="s">
        <v>55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>
      <c r="A63" s="26" t="s">
        <v>16</v>
      </c>
      <c r="B63" s="124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>
      <c r="A64" s="26" t="s">
        <v>17</v>
      </c>
      <c r="B64" s="124">
        <v>0.01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>
      <c r="A65" s="26" t="s">
        <v>18</v>
      </c>
      <c r="B65" s="124">
        <v>0.005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>
      <c r="A66" s="26" t="s">
        <v>19</v>
      </c>
      <c r="B66" s="124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>
      <c r="A67" s="26" t="s">
        <v>37</v>
      </c>
      <c r="B67" s="124">
        <v>0.014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>
      <c r="A68" s="27" t="s">
        <v>20</v>
      </c>
      <c r="B68" s="124">
        <v>0.002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>
      <c r="A69" s="28" t="s">
        <v>21</v>
      </c>
      <c r="B69" s="125">
        <v>0.024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>
      <c r="A70" s="25" t="s">
        <v>22</v>
      </c>
      <c r="B70" s="126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3:15" ht="15">
      <c r="M75" s="64"/>
      <c r="N75" s="64"/>
      <c r="O75" s="64"/>
    </row>
    <row r="76" spans="13:15" ht="15">
      <c r="M76" s="64"/>
      <c r="N76" s="64"/>
      <c r="O76" s="64"/>
    </row>
    <row r="77" spans="13:15" ht="15">
      <c r="M77" s="64"/>
      <c r="N77" s="64"/>
      <c r="O77" s="64"/>
    </row>
    <row r="78" spans="13:15" ht="15">
      <c r="M78" s="64"/>
      <c r="N78" s="64"/>
      <c r="O78" s="64"/>
    </row>
    <row r="79" spans="13:15" ht="15">
      <c r="M79" s="64"/>
      <c r="N79" s="64"/>
      <c r="O79" s="64"/>
    </row>
    <row r="80" spans="13:15" ht="15">
      <c r="M80" s="64"/>
      <c r="N80" s="64"/>
      <c r="O80" s="64"/>
    </row>
    <row r="81" spans="13:15" ht="15">
      <c r="M81" s="64"/>
      <c r="N81" s="64"/>
      <c r="O81" s="64"/>
    </row>
    <row r="82" spans="13:15" ht="15">
      <c r="M82" s="64"/>
      <c r="N82" s="64"/>
      <c r="O82" s="64"/>
    </row>
    <row r="83" spans="13:15" ht="15">
      <c r="M83" s="64"/>
      <c r="N83" s="64"/>
      <c r="O83" s="64"/>
    </row>
    <row r="84" spans="13:15" ht="15">
      <c r="M84" s="64"/>
      <c r="N84" s="64"/>
      <c r="O84" s="64"/>
    </row>
    <row r="85" spans="13:15" ht="15">
      <c r="M85" s="64"/>
      <c r="N85" s="64"/>
      <c r="O85" s="64"/>
    </row>
    <row r="86" spans="13:15" ht="15">
      <c r="M86" s="64"/>
      <c r="N86" s="64"/>
      <c r="O86" s="64"/>
    </row>
    <row r="87" spans="13:15" ht="15">
      <c r="M87" s="64"/>
      <c r="N87" s="64"/>
      <c r="O87" s="64"/>
    </row>
    <row r="88" spans="1:15" ht="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ht="15">
      <c r="F104" s="64"/>
    </row>
    <row r="105" ht="15">
      <c r="F105" s="64"/>
    </row>
  </sheetData>
  <sheetProtection/>
  <mergeCells count="6">
    <mergeCell ref="A1:D1"/>
    <mergeCell ref="A2:D2"/>
    <mergeCell ref="A5:D5"/>
    <mergeCell ref="A51:B51"/>
    <mergeCell ref="A52:B52"/>
    <mergeCell ref="A4:D4"/>
  </mergeCells>
  <printOptions/>
  <pageMargins left="0.7" right="0.5" top="0.5" bottom="0.65" header="0.25" footer="0.4"/>
  <pageSetup fitToHeight="0" fitToWidth="1" horizontalDpi="600" verticalDpi="600" orientation="landscape" scale="60" r:id="rId1"/>
  <headerFooter alignWithMargins="0">
    <oddFooter>&amp;L&amp;F</oddFooter>
  </headerFooter>
  <rowBreaks count="2" manualBreakCount="2">
    <brk id="49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tabSelected="1" zoomScalePageLayoutView="0" workbookViewId="0" topLeftCell="A22">
      <selection activeCell="J49" sqref="J49"/>
    </sheetView>
  </sheetViews>
  <sheetFormatPr defaultColWidth="9.140625" defaultRowHeight="12.75"/>
  <cols>
    <col min="1" max="1" width="70.28125" style="0" customWidth="1"/>
    <col min="2" max="2" width="20.7109375" style="0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5.7109375" style="0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1.00390625" style="0" customWidth="1"/>
    <col min="12" max="12" width="12.8515625" style="0" bestFit="1" customWidth="1"/>
    <col min="13" max="13" width="11.00390625" style="0" customWidth="1"/>
  </cols>
  <sheetData>
    <row r="1" spans="1:4" ht="15.75">
      <c r="A1" s="155" t="s">
        <v>56</v>
      </c>
      <c r="B1" s="155"/>
      <c r="C1" s="155"/>
      <c r="D1" s="155"/>
    </row>
    <row r="2" spans="1:4" ht="15.75">
      <c r="A2" s="155" t="s">
        <v>28</v>
      </c>
      <c r="B2" s="155"/>
      <c r="C2" s="155"/>
      <c r="D2" s="155"/>
    </row>
    <row r="3" ht="5.25" customHeight="1"/>
    <row r="4" spans="1:9" s="45" customFormat="1" ht="18" customHeight="1">
      <c r="A4" s="159" t="s">
        <v>65</v>
      </c>
      <c r="B4" s="159"/>
      <c r="C4" s="159"/>
      <c r="D4" s="159"/>
      <c r="H4" s="46"/>
      <c r="I4" s="46"/>
    </row>
    <row r="5" spans="1:15" ht="9" customHeight="1">
      <c r="A5" s="156"/>
      <c r="B5" s="156"/>
      <c r="C5" s="156"/>
      <c r="D5" s="156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>
      <c r="A7" s="14" t="s">
        <v>0</v>
      </c>
      <c r="B7" s="148">
        <v>27381</v>
      </c>
      <c r="C7" s="148">
        <v>11500</v>
      </c>
      <c r="D7" s="148">
        <f>SUM(B7:C7)</f>
        <v>38881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>
      <c r="A8" s="16" t="s">
        <v>6</v>
      </c>
      <c r="B8" s="149">
        <v>255774</v>
      </c>
      <c r="C8" s="149">
        <v>24211</v>
      </c>
      <c r="D8" s="149">
        <f>SUM(B8:C8)</f>
        <v>279985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>
      <c r="A9" s="15" t="s">
        <v>5</v>
      </c>
      <c r="B9" s="150">
        <f>SUM(B7:B8)</f>
        <v>283155</v>
      </c>
      <c r="C9" s="150">
        <f>SUM(C7:C8)</f>
        <v>35711</v>
      </c>
      <c r="D9" s="150">
        <f>SUM(D7:D8)</f>
        <v>318866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>
      <c r="A10" s="6"/>
      <c r="B10" s="116"/>
      <c r="C10" s="116"/>
      <c r="D10" s="116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>
      <c r="A11" s="6"/>
      <c r="B11" s="116"/>
      <c r="C11" s="116"/>
      <c r="D11" s="116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>
      <c r="A12" s="14" t="s">
        <v>30</v>
      </c>
      <c r="B12" s="148">
        <v>20400422</v>
      </c>
      <c r="C12" s="148">
        <v>344787803</v>
      </c>
      <c r="D12" s="148">
        <f>SUM(B12:C12)</f>
        <v>365188225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>
      <c r="A13" s="16" t="s">
        <v>31</v>
      </c>
      <c r="B13" s="149">
        <v>174780806</v>
      </c>
      <c r="C13" s="149">
        <v>73457171</v>
      </c>
      <c r="D13" s="149">
        <f>SUM(B13:C13)</f>
        <v>248237977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>
      <c r="A14" s="15" t="s">
        <v>32</v>
      </c>
      <c r="B14" s="150">
        <f>SUM(B12:B13)</f>
        <v>195181228</v>
      </c>
      <c r="C14" s="150">
        <f>SUM(C12:C13)</f>
        <v>418244974</v>
      </c>
      <c r="D14" s="150">
        <f>SUM(D12:D13)</f>
        <v>613426202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2:4" ht="15.75" customHeight="1">
      <c r="B15" s="23"/>
      <c r="C15" s="23"/>
      <c r="D15" s="23"/>
    </row>
    <row r="16" spans="1:15" ht="15.7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>
      <c r="A17" s="14" t="s">
        <v>1</v>
      </c>
      <c r="B17" s="142">
        <v>83.322</v>
      </c>
      <c r="C17" s="142">
        <v>617.879</v>
      </c>
      <c r="D17" s="142">
        <f>SUM(B17:C17)</f>
        <v>701.201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>
      <c r="A18" s="16" t="s">
        <v>8</v>
      </c>
      <c r="B18" s="143">
        <v>739.152</v>
      </c>
      <c r="C18" s="143">
        <v>193.891</v>
      </c>
      <c r="D18" s="143">
        <f>SUM(B18:C18)</f>
        <v>933.043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>
      <c r="A19" s="15" t="s">
        <v>7</v>
      </c>
      <c r="B19" s="141">
        <f>SUM(B17:B18)</f>
        <v>822.474</v>
      </c>
      <c r="C19" s="141">
        <f>SUM(C17:C18)</f>
        <v>811.77</v>
      </c>
      <c r="D19" s="141">
        <f>SUM(D17:D18)</f>
        <v>1634.2440000000001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>
      <c r="A22" s="14" t="s">
        <v>29</v>
      </c>
      <c r="B22" s="144">
        <v>25</v>
      </c>
      <c r="C22" s="144">
        <v>41</v>
      </c>
      <c r="D22" s="144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>
      <c r="A26" s="14" t="s">
        <v>61</v>
      </c>
      <c r="B26" s="148">
        <v>138124463</v>
      </c>
      <c r="C26" s="148">
        <v>1573560058</v>
      </c>
      <c r="D26" s="148">
        <f>SUM(B26:C26)</f>
        <v>1711684521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>
      <c r="A27" s="16" t="s">
        <v>62</v>
      </c>
      <c r="B27" s="149">
        <v>1196544645</v>
      </c>
      <c r="C27" s="149">
        <v>440617279</v>
      </c>
      <c r="D27" s="149">
        <f>SUM(B27:C27)</f>
        <v>1637161924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>
      <c r="A28" s="15" t="s">
        <v>63</v>
      </c>
      <c r="B28" s="150">
        <f>SUM(B26:B27)</f>
        <v>1334669108</v>
      </c>
      <c r="C28" s="150">
        <f>SUM(C26:C27)</f>
        <v>2014177337</v>
      </c>
      <c r="D28" s="150">
        <f>SUM(D26:D27)</f>
        <v>3348846445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>
      <c r="A29" s="6"/>
      <c r="B29" s="151"/>
      <c r="C29" s="152"/>
      <c r="D29" s="151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>
      <c r="A30" s="14" t="s">
        <v>35</v>
      </c>
      <c r="B30" s="148">
        <v>333203772</v>
      </c>
      <c r="C30" s="148">
        <v>3889838433</v>
      </c>
      <c r="D30" s="148">
        <f>SUM(B30:C30)</f>
        <v>4223042205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>
      <c r="A31" s="16" t="s">
        <v>33</v>
      </c>
      <c r="B31" s="149">
        <v>2752685282</v>
      </c>
      <c r="C31" s="149">
        <v>977134813</v>
      </c>
      <c r="D31" s="149">
        <f>SUM(B31:C31)</f>
        <v>3729820095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>
      <c r="A32" s="15" t="s">
        <v>34</v>
      </c>
      <c r="B32" s="150">
        <f>SUM(B30:B31)</f>
        <v>3085889054</v>
      </c>
      <c r="C32" s="150">
        <f>SUM(C30:C31)</f>
        <v>4866973246</v>
      </c>
      <c r="D32" s="150">
        <f>SUM(D30:D31)</f>
        <v>7952862300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>
      <c r="A34" s="6"/>
      <c r="M34" s="11"/>
      <c r="N34" s="3"/>
      <c r="O34" s="2"/>
    </row>
    <row r="35" spans="1:15" ht="15">
      <c r="A35" s="47"/>
      <c r="M35" s="11"/>
      <c r="N35" s="3"/>
      <c r="O35" s="2"/>
    </row>
    <row r="36" spans="1:15" ht="16.5" thickBot="1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1"/>
      <c r="N36" s="3"/>
      <c r="O36" s="2"/>
    </row>
    <row r="37" spans="1:15" ht="31.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2" t="s">
        <v>40</v>
      </c>
      <c r="N37" s="3"/>
      <c r="O37" s="2"/>
    </row>
    <row r="38" spans="1:15" ht="15.75">
      <c r="A38" s="14" t="s">
        <v>46</v>
      </c>
      <c r="B38" s="145">
        <v>9228</v>
      </c>
      <c r="C38" s="162">
        <v>0.28</v>
      </c>
      <c r="D38" s="145">
        <v>38443</v>
      </c>
      <c r="E38" s="146">
        <v>0.32</v>
      </c>
      <c r="F38" s="145">
        <v>23416</v>
      </c>
      <c r="G38" s="147">
        <v>0.72</v>
      </c>
      <c r="H38" s="145">
        <v>82066</v>
      </c>
      <c r="I38" s="146">
        <v>0.68</v>
      </c>
      <c r="J38" s="145">
        <v>32644</v>
      </c>
      <c r="K38" s="139">
        <f>J38/J45</f>
        <v>0.9062742920599667</v>
      </c>
      <c r="L38" s="145">
        <v>120509</v>
      </c>
      <c r="M38" s="140">
        <f>L38/L45</f>
        <v>0.14846110917421135</v>
      </c>
      <c r="N38" s="3"/>
      <c r="O38" s="2"/>
    </row>
    <row r="39" spans="1:15" ht="15.75">
      <c r="A39" s="14" t="s">
        <v>47</v>
      </c>
      <c r="B39" s="145">
        <v>1309</v>
      </c>
      <c r="C39" s="162">
        <v>0.55</v>
      </c>
      <c r="D39" s="145">
        <v>68331</v>
      </c>
      <c r="E39" s="146">
        <v>0.59</v>
      </c>
      <c r="F39" s="145">
        <v>1075</v>
      </c>
      <c r="G39" s="146">
        <v>0.45</v>
      </c>
      <c r="H39" s="145">
        <v>47676</v>
      </c>
      <c r="I39" s="146">
        <v>0.41</v>
      </c>
      <c r="J39" s="145">
        <v>2384</v>
      </c>
      <c r="K39" s="139">
        <f>J39/J45</f>
        <v>0.06618545252637424</v>
      </c>
      <c r="L39" s="145">
        <v>116007</v>
      </c>
      <c r="M39" s="140">
        <f>L39/L45</f>
        <v>0.14291486853241447</v>
      </c>
      <c r="N39" s="3"/>
      <c r="O39" s="2"/>
    </row>
    <row r="40" spans="1:15" ht="15.75">
      <c r="A40" s="14" t="s">
        <v>48</v>
      </c>
      <c r="B40" s="145">
        <v>305</v>
      </c>
      <c r="C40" s="162">
        <v>0.67</v>
      </c>
      <c r="D40" s="145">
        <v>42806</v>
      </c>
      <c r="E40" s="146">
        <v>0.68</v>
      </c>
      <c r="F40" s="145">
        <v>151</v>
      </c>
      <c r="G40" s="146">
        <v>0.33</v>
      </c>
      <c r="H40" s="145">
        <v>20581</v>
      </c>
      <c r="I40" s="146">
        <v>0.32</v>
      </c>
      <c r="J40" s="145">
        <v>456</v>
      </c>
      <c r="K40" s="139">
        <f>J40/J45</f>
        <v>0.01265963353692393</v>
      </c>
      <c r="L40" s="145">
        <v>63387</v>
      </c>
      <c r="M40" s="140">
        <f>L40/L45</f>
        <v>0.07808963917405118</v>
      </c>
      <c r="N40" s="3"/>
      <c r="O40" s="2"/>
    </row>
    <row r="41" spans="1:15" ht="15.75">
      <c r="A41" s="14" t="s">
        <v>49</v>
      </c>
      <c r="B41" s="145">
        <v>131</v>
      </c>
      <c r="C41" s="162">
        <v>0.76</v>
      </c>
      <c r="D41" s="145">
        <v>32246</v>
      </c>
      <c r="E41" s="146">
        <v>0.77</v>
      </c>
      <c r="F41" s="145">
        <v>41</v>
      </c>
      <c r="G41" s="146">
        <v>0.24</v>
      </c>
      <c r="H41" s="145">
        <v>9646</v>
      </c>
      <c r="I41" s="146">
        <v>0.23</v>
      </c>
      <c r="J41" s="145">
        <v>172</v>
      </c>
      <c r="K41" s="139">
        <f>J41/J45</f>
        <v>0.004775124930594114</v>
      </c>
      <c r="L41" s="145">
        <v>41892</v>
      </c>
      <c r="M41" s="140">
        <f>L41/L45</f>
        <v>0.051608865607764245</v>
      </c>
      <c r="N41" s="3"/>
      <c r="O41" s="2"/>
    </row>
    <row r="42" spans="1:15" ht="15.75">
      <c r="A42" s="14" t="s">
        <v>50</v>
      </c>
      <c r="B42" s="145">
        <v>79</v>
      </c>
      <c r="C42" s="162">
        <v>0.89</v>
      </c>
      <c r="D42" s="145">
        <v>27315</v>
      </c>
      <c r="E42" s="146">
        <v>0.89</v>
      </c>
      <c r="F42" s="145">
        <v>10</v>
      </c>
      <c r="G42" s="146">
        <v>0.11</v>
      </c>
      <c r="H42" s="145">
        <v>3305</v>
      </c>
      <c r="I42" s="146">
        <v>0.11</v>
      </c>
      <c r="J42" s="145">
        <v>89</v>
      </c>
      <c r="K42" s="139">
        <f>J42/J45</f>
        <v>0.002470849528039978</v>
      </c>
      <c r="L42" s="145">
        <v>30620</v>
      </c>
      <c r="M42" s="140">
        <f>L42/L45</f>
        <v>0.037722320846694864</v>
      </c>
      <c r="N42" s="3"/>
      <c r="O42" s="2"/>
    </row>
    <row r="43" spans="1:15" ht="15.75">
      <c r="A43" s="14" t="s">
        <v>51</v>
      </c>
      <c r="B43" s="145">
        <v>56</v>
      </c>
      <c r="C43" s="162">
        <v>0.86</v>
      </c>
      <c r="D43" s="145">
        <v>25114</v>
      </c>
      <c r="E43" s="146">
        <v>0.86</v>
      </c>
      <c r="F43" s="145">
        <v>9</v>
      </c>
      <c r="G43" s="146">
        <v>0.14</v>
      </c>
      <c r="H43" s="145">
        <v>3942</v>
      </c>
      <c r="I43" s="146">
        <v>0.14</v>
      </c>
      <c r="J43" s="145">
        <v>65</v>
      </c>
      <c r="K43" s="139">
        <f>J43/J45</f>
        <v>0.001804553026096613</v>
      </c>
      <c r="L43" s="145">
        <v>29056</v>
      </c>
      <c r="M43" s="140">
        <f>L43/L45</f>
        <v>0.03579555044159262</v>
      </c>
      <c r="N43" s="3"/>
      <c r="O43" s="2"/>
    </row>
    <row r="44" spans="1:15" ht="15.75">
      <c r="A44" s="14" t="s">
        <v>52</v>
      </c>
      <c r="B44" s="145">
        <v>182</v>
      </c>
      <c r="C44" s="162">
        <v>0.87</v>
      </c>
      <c r="D44" s="145">
        <v>383618</v>
      </c>
      <c r="E44" s="146">
        <v>0.94</v>
      </c>
      <c r="F44" s="145">
        <v>28</v>
      </c>
      <c r="G44" s="146">
        <v>0.13</v>
      </c>
      <c r="H44" s="145">
        <v>26632</v>
      </c>
      <c r="I44" s="146">
        <v>0.06</v>
      </c>
      <c r="J44" s="145">
        <v>210</v>
      </c>
      <c r="K44" s="139">
        <f>J44/J45</f>
        <v>0.005830094392004442</v>
      </c>
      <c r="L44" s="145">
        <v>410250</v>
      </c>
      <c r="M44" s="140">
        <f>L44/L45</f>
        <v>0.5054076462232713</v>
      </c>
      <c r="N44" s="3"/>
      <c r="O44" s="2"/>
    </row>
    <row r="45" spans="1:15" ht="15.75">
      <c r="A45" s="14" t="s">
        <v>4</v>
      </c>
      <c r="B45" s="154">
        <v>11290</v>
      </c>
      <c r="C45" s="162">
        <v>0.31</v>
      </c>
      <c r="D45" s="154">
        <v>617873</v>
      </c>
      <c r="E45" s="146">
        <v>0.76</v>
      </c>
      <c r="F45" s="154">
        <v>24730</v>
      </c>
      <c r="G45" s="146">
        <v>0.69</v>
      </c>
      <c r="H45" s="154">
        <v>193848</v>
      </c>
      <c r="I45" s="146">
        <v>0.24</v>
      </c>
      <c r="J45" s="154">
        <v>36020</v>
      </c>
      <c r="K45" s="139">
        <v>1</v>
      </c>
      <c r="L45" s="154">
        <v>811721</v>
      </c>
      <c r="M45" s="140">
        <v>1</v>
      </c>
      <c r="N45" s="3"/>
      <c r="O45" s="2"/>
    </row>
    <row r="46" spans="1:15" ht="15.7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2:15" ht="15.7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>
      <c r="A51" s="157" t="s">
        <v>64</v>
      </c>
      <c r="B51" s="157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>
      <c r="A52" s="158" t="s">
        <v>36</v>
      </c>
      <c r="B52" s="158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>
      <c r="A55" s="30" t="s">
        <v>10</v>
      </c>
      <c r="B55" s="136">
        <v>0.343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>
      <c r="A56" s="26" t="s">
        <v>11</v>
      </c>
      <c r="B56" s="131">
        <v>0.257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>
      <c r="A57" s="26" t="s">
        <v>12</v>
      </c>
      <c r="B57" s="131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6" t="s">
        <v>13</v>
      </c>
      <c r="B58" s="131">
        <v>0.34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>
      <c r="A59" s="26" t="s">
        <v>14</v>
      </c>
      <c r="B59" s="131">
        <v>0.002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>
      <c r="A60" s="31" t="s">
        <v>24</v>
      </c>
      <c r="B60" s="137">
        <v>0.058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>
      <c r="A61" s="29" t="s">
        <v>53</v>
      </c>
      <c r="B61" s="135">
        <v>0.003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>
      <c r="A62" s="26" t="s">
        <v>15</v>
      </c>
      <c r="B62" s="138" t="s">
        <v>55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>
      <c r="A63" s="26" t="s">
        <v>16</v>
      </c>
      <c r="B63" s="132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>
      <c r="A64" s="26" t="s">
        <v>17</v>
      </c>
      <c r="B64" s="132">
        <v>0.01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>
      <c r="A65" s="26" t="s">
        <v>18</v>
      </c>
      <c r="B65" s="132">
        <v>0.005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>
      <c r="A66" s="26" t="s">
        <v>19</v>
      </c>
      <c r="B66" s="132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>
      <c r="A67" s="26" t="s">
        <v>37</v>
      </c>
      <c r="B67" s="132">
        <v>0.014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>
      <c r="A68" s="27" t="s">
        <v>20</v>
      </c>
      <c r="B68" s="132">
        <v>0.002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>
      <c r="A69" s="28" t="s">
        <v>21</v>
      </c>
      <c r="B69" s="133">
        <v>0.024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>
      <c r="A70" s="25" t="s">
        <v>22</v>
      </c>
      <c r="B70" s="134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6:15" ht="15">
      <c r="F75">
        <v>0</v>
      </c>
      <c r="M75" s="2"/>
      <c r="N75" s="2"/>
      <c r="O75" s="2"/>
    </row>
    <row r="76" spans="13:15" ht="15">
      <c r="M76" s="2"/>
      <c r="N76" s="2"/>
      <c r="O76" s="2"/>
    </row>
    <row r="77" spans="13:15" ht="15">
      <c r="M77" s="2"/>
      <c r="N77" s="2"/>
      <c r="O77" s="2"/>
    </row>
    <row r="78" spans="13:15" ht="15">
      <c r="M78" s="2"/>
      <c r="N78" s="2"/>
      <c r="O78" s="2"/>
    </row>
    <row r="79" spans="13:15" ht="15">
      <c r="M79" s="2"/>
      <c r="N79" s="2"/>
      <c r="O79" s="2"/>
    </row>
    <row r="80" spans="13:15" ht="15">
      <c r="M80" s="2"/>
      <c r="N80" s="2"/>
      <c r="O80" s="2"/>
    </row>
    <row r="81" spans="13:15" ht="15">
      <c r="M81" s="2"/>
      <c r="N81" s="2"/>
      <c r="O81" s="2"/>
    </row>
    <row r="82" spans="13:15" ht="15">
      <c r="M82" s="2"/>
      <c r="N82" s="2"/>
      <c r="O82" s="2"/>
    </row>
    <row r="83" spans="13:15" ht="15">
      <c r="M83" s="2"/>
      <c r="N83" s="2"/>
      <c r="O83" s="2"/>
    </row>
    <row r="84" spans="13:15" ht="15">
      <c r="M84" s="2"/>
      <c r="N84" s="2"/>
      <c r="O84" s="2"/>
    </row>
    <row r="85" spans="13:15" ht="15">
      <c r="M85" s="2"/>
      <c r="N85" s="2"/>
      <c r="O85" s="2"/>
    </row>
    <row r="86" spans="13:15" ht="15">
      <c r="M86" s="2"/>
      <c r="N86" s="2"/>
      <c r="O86" s="2"/>
    </row>
    <row r="87" spans="13:15" ht="15"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">
      <c r="F104" s="2"/>
    </row>
    <row r="105" ht="15">
      <c r="F105" s="2"/>
    </row>
  </sheetData>
  <sheetProtection/>
  <mergeCells count="6">
    <mergeCell ref="A51:B51"/>
    <mergeCell ref="A52:B52"/>
    <mergeCell ref="A1:D1"/>
    <mergeCell ref="A2:D2"/>
    <mergeCell ref="A5:D5"/>
    <mergeCell ref="A4:D4"/>
  </mergeCells>
  <printOptions/>
  <pageMargins left="0.7" right="0.5" top="0.5" bottom="0.65" header="0.25" footer="0.4"/>
  <pageSetup fitToHeight="0" fitToWidth="1" horizontalDpi="600" verticalDpi="600" orientation="landscape" scale="60" r:id="rId1"/>
  <headerFooter alignWithMargins="0">
    <oddFooter>&amp;L&amp;F</oddFooter>
  </headerFooter>
  <rowBreaks count="2" manualBreakCount="2">
    <brk id="49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72.7109375" style="73" customWidth="1"/>
    <col min="2" max="2" width="20.8515625" style="73" customWidth="1"/>
    <col min="3" max="3" width="20.57421875" style="73" customWidth="1"/>
    <col min="4" max="4" width="19.421875" style="73" customWidth="1"/>
    <col min="5" max="5" width="3.140625" style="73" customWidth="1"/>
    <col min="6" max="6" width="10.8515625" style="73" customWidth="1"/>
    <col min="7" max="7" width="12.140625" style="73" customWidth="1"/>
    <col min="8" max="16384" width="9.140625" style="73" customWidth="1"/>
  </cols>
  <sheetData>
    <row r="1" spans="1:4" ht="15.75">
      <c r="A1" s="160" t="s">
        <v>56</v>
      </c>
      <c r="B1" s="160"/>
      <c r="C1" s="160"/>
      <c r="D1" s="160"/>
    </row>
    <row r="2" spans="1:4" ht="15.75">
      <c r="A2" s="160" t="s">
        <v>28</v>
      </c>
      <c r="B2" s="160"/>
      <c r="C2" s="160"/>
      <c r="D2" s="160"/>
    </row>
    <row r="3" ht="5.25" customHeight="1"/>
    <row r="4" spans="1:9" ht="18" customHeight="1">
      <c r="A4" s="159" t="s">
        <v>65</v>
      </c>
      <c r="B4" s="159"/>
      <c r="C4" s="159"/>
      <c r="D4" s="159"/>
      <c r="E4" s="74"/>
      <c r="H4" s="75"/>
      <c r="I4" s="75"/>
    </row>
    <row r="5" spans="1:14" ht="9" customHeight="1">
      <c r="A5" s="161"/>
      <c r="B5" s="161"/>
      <c r="C5" s="161"/>
      <c r="D5" s="161"/>
      <c r="E5" s="76"/>
      <c r="H5" s="77"/>
      <c r="I5" s="77"/>
      <c r="J5" s="77"/>
      <c r="K5" s="77"/>
      <c r="L5" s="77"/>
      <c r="M5" s="77"/>
      <c r="N5" s="78"/>
    </row>
    <row r="6" spans="1:14" ht="54" customHeight="1">
      <c r="A6" s="79"/>
      <c r="B6" s="80" t="s">
        <v>57</v>
      </c>
      <c r="C6" s="81" t="s">
        <v>58</v>
      </c>
      <c r="D6" s="81" t="s">
        <v>59</v>
      </c>
      <c r="E6" s="76"/>
      <c r="H6" s="77"/>
      <c r="I6" s="82"/>
      <c r="J6" s="82"/>
      <c r="K6" s="77"/>
      <c r="L6" s="77"/>
      <c r="M6" s="77"/>
      <c r="N6" s="78"/>
    </row>
    <row r="7" spans="1:14" ht="15.75">
      <c r="A7" s="83" t="s">
        <v>0</v>
      </c>
      <c r="B7" s="84">
        <f>'Current Month '!B7-'Previous Month '!B7</f>
        <v>0</v>
      </c>
      <c r="C7" s="84">
        <f>'Current Month '!C7-'Previous Month '!C7</f>
        <v>0</v>
      </c>
      <c r="D7" s="84">
        <f>'Current Month '!D7-'Previous Month '!D7</f>
        <v>0</v>
      </c>
      <c r="E7" s="76"/>
      <c r="H7" s="77"/>
      <c r="I7" s="85"/>
      <c r="J7" s="86"/>
      <c r="K7" s="86"/>
      <c r="L7" s="86"/>
      <c r="M7" s="77"/>
      <c r="N7" s="78"/>
    </row>
    <row r="8" spans="1:14" ht="16.5" thickBot="1">
      <c r="A8" s="87" t="s">
        <v>6</v>
      </c>
      <c r="B8" s="84">
        <f>'Current Month '!B8-'Previous Month '!B8</f>
        <v>0</v>
      </c>
      <c r="C8" s="84">
        <f>'Current Month '!C8-'Previous Month '!C8</f>
        <v>0</v>
      </c>
      <c r="D8" s="84">
        <f>'Current Month '!D8-'Previous Month '!D8</f>
        <v>0</v>
      </c>
      <c r="E8" s="76"/>
      <c r="H8" s="77"/>
      <c r="I8" s="88"/>
      <c r="J8" s="89"/>
      <c r="K8" s="89"/>
      <c r="L8" s="89"/>
      <c r="M8" s="77"/>
      <c r="N8" s="78"/>
    </row>
    <row r="9" spans="1:14" ht="15.75">
      <c r="A9" s="90" t="s">
        <v>5</v>
      </c>
      <c r="B9" s="84">
        <f>'Current Month '!B9-'Previous Month '!B9</f>
        <v>0</v>
      </c>
      <c r="C9" s="84">
        <f>'Current Month '!C9-'Previous Month '!C9</f>
        <v>0</v>
      </c>
      <c r="D9" s="84">
        <f>'Current Month '!D9-'Previous Month '!D9</f>
        <v>0</v>
      </c>
      <c r="E9" s="76"/>
      <c r="H9" s="77"/>
      <c r="I9" s="91"/>
      <c r="J9" s="91"/>
      <c r="K9" s="91"/>
      <c r="L9" s="91"/>
      <c r="M9" s="77"/>
      <c r="N9" s="78"/>
    </row>
    <row r="10" spans="1:14" ht="15.75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>
      <c r="A12" s="83" t="s">
        <v>30</v>
      </c>
      <c r="B12" s="84">
        <f>'Current Month '!B12-'Previous Month '!B12</f>
        <v>0</v>
      </c>
      <c r="C12" s="84">
        <f>'Current Month '!C12-'Previous Month '!C12</f>
        <v>0</v>
      </c>
      <c r="D12" s="84">
        <f>'Current Month '!D12-'Previous Month '!D12</f>
        <v>0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>
      <c r="A13" s="87" t="s">
        <v>31</v>
      </c>
      <c r="B13" s="84">
        <f>'Current Month '!B13-'Previous Month '!B13</f>
        <v>0</v>
      </c>
      <c r="C13" s="84">
        <f>'Current Month '!C13-'Previous Month '!C13</f>
        <v>0</v>
      </c>
      <c r="D13" s="84">
        <f>'Current Month '!D13-'Previous Month '!D13</f>
        <v>0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>
      <c r="A14" s="90" t="s">
        <v>32</v>
      </c>
      <c r="B14" s="84">
        <f>'Current Month '!B14-'Previous Month '!B14</f>
        <v>0</v>
      </c>
      <c r="C14" s="84">
        <f>'Current Month '!C14-'Previous Month '!C14</f>
        <v>0</v>
      </c>
      <c r="D14" s="84">
        <f>'Current Month '!D14-'Previous Month '!D14</f>
        <v>0</v>
      </c>
      <c r="E14" s="76"/>
      <c r="H14" s="77"/>
      <c r="I14" s="91"/>
      <c r="J14" s="91"/>
      <c r="K14" s="91"/>
      <c r="L14" s="91"/>
      <c r="M14" s="77"/>
      <c r="N14" s="78"/>
    </row>
    <row r="15" spans="2:4" ht="15.75" customHeight="1">
      <c r="B15" s="93"/>
      <c r="C15" s="93"/>
      <c r="D15" s="93"/>
    </row>
    <row r="16" spans="1:14" ht="15.7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>
      <c r="A17" s="83" t="s">
        <v>1</v>
      </c>
      <c r="B17" s="84">
        <f>'Current Month '!B17-'Previous Month '!B17</f>
        <v>0</v>
      </c>
      <c r="C17" s="84">
        <f>'Current Month '!C17-'Previous Month '!C17</f>
        <v>0</v>
      </c>
      <c r="D17" s="84">
        <f>'Current Month '!D17-'Previous Month '!D17</f>
        <v>0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>
      <c r="A18" s="87" t="s">
        <v>8</v>
      </c>
      <c r="B18" s="84">
        <f>'Current Month '!B18-'Previous Month '!B18</f>
        <v>0</v>
      </c>
      <c r="C18" s="84">
        <f>'Current Month '!C18-'Previous Month '!C18</f>
        <v>0</v>
      </c>
      <c r="D18" s="84">
        <f>'Current Month '!D18-'Previous Month '!D18</f>
        <v>0</v>
      </c>
      <c r="E18" s="76"/>
      <c r="H18" s="77"/>
      <c r="I18" s="85"/>
      <c r="J18" s="91"/>
      <c r="K18" s="91"/>
      <c r="L18" s="91"/>
      <c r="M18" s="77"/>
      <c r="N18" s="78"/>
    </row>
    <row r="19" spans="1:14" ht="15.75">
      <c r="A19" s="90" t="s">
        <v>7</v>
      </c>
      <c r="B19" s="84">
        <f>'Current Month '!B19-'Previous Month '!B19</f>
        <v>0</v>
      </c>
      <c r="C19" s="84">
        <f>'Current Month '!C19-'Previous Month '!C19</f>
        <v>0</v>
      </c>
      <c r="D19" s="84">
        <f>'Current Month '!D19-'Previous Month '!D19</f>
        <v>0</v>
      </c>
      <c r="E19" s="76"/>
      <c r="H19" s="77"/>
      <c r="I19" s="85"/>
      <c r="J19" s="86"/>
      <c r="K19" s="86"/>
      <c r="L19" s="86"/>
      <c r="M19" s="77"/>
      <c r="N19" s="78"/>
    </row>
    <row r="20" spans="1:14" ht="15.75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>
      <c r="A25" s="102" t="s">
        <v>25</v>
      </c>
      <c r="B25" s="103" t="s">
        <v>57</v>
      </c>
      <c r="C25" s="103" t="s">
        <v>58</v>
      </c>
      <c r="D25" s="103" t="s">
        <v>59</v>
      </c>
      <c r="E25" s="76"/>
      <c r="H25" s="77"/>
      <c r="I25" s="91"/>
      <c r="J25" s="91"/>
      <c r="K25" s="91"/>
      <c r="L25" s="91"/>
      <c r="M25" s="77"/>
      <c r="N25" s="78"/>
    </row>
    <row r="26" spans="1:14" ht="15.75">
      <c r="A26" s="83" t="s">
        <v>61</v>
      </c>
      <c r="B26" s="84">
        <f>'Current Month '!B26-'Previous Month '!B26</f>
        <v>0</v>
      </c>
      <c r="C26" s="84">
        <f>'Current Month '!C26-'Previous Month '!C26</f>
        <v>0</v>
      </c>
      <c r="D26" s="84">
        <f>'Current Month '!D26-'Previous Month '!D26</f>
        <v>0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>
      <c r="A27" s="87" t="s">
        <v>62</v>
      </c>
      <c r="B27" s="84">
        <f>'Current Month '!B27-'Previous Month '!B27</f>
        <v>0</v>
      </c>
      <c r="C27" s="84">
        <f>'Current Month '!C27-'Previous Month '!C27</f>
        <v>0</v>
      </c>
      <c r="D27" s="84">
        <f>'Current Month '!D27-'Previous Month '!D27</f>
        <v>0</v>
      </c>
      <c r="E27" s="76"/>
      <c r="H27" s="77"/>
      <c r="I27" s="91"/>
      <c r="J27" s="91"/>
      <c r="K27" s="91"/>
      <c r="L27" s="91"/>
      <c r="M27" s="77"/>
      <c r="N27" s="78"/>
    </row>
    <row r="28" spans="1:14" ht="15.75">
      <c r="A28" s="90" t="s">
        <v>63</v>
      </c>
      <c r="B28" s="84">
        <f>'Current Month '!B28-'Previous Month '!B28</f>
        <v>0</v>
      </c>
      <c r="C28" s="84">
        <f>'Current Month '!C28-'Previous Month '!C28</f>
        <v>0</v>
      </c>
      <c r="D28" s="84">
        <f>'Current Month '!D28-'Previous Month '!D28</f>
        <v>0</v>
      </c>
      <c r="E28" s="76"/>
      <c r="H28" s="77"/>
      <c r="I28" s="91"/>
      <c r="J28" s="91"/>
      <c r="K28" s="91"/>
      <c r="L28" s="91"/>
      <c r="M28" s="77"/>
      <c r="N28" s="78"/>
    </row>
    <row r="29" spans="1:14" ht="15.75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>
      <c r="A30" s="83" t="s">
        <v>35</v>
      </c>
      <c r="B30" s="84">
        <f>'Current Month '!B30-'Previous Month '!B30</f>
        <v>0</v>
      </c>
      <c r="C30" s="84">
        <f>'Current Month '!C30-'Previous Month '!C30</f>
        <v>0</v>
      </c>
      <c r="D30" s="84">
        <f>'Current Month '!D30-'Previous Month '!D30</f>
        <v>0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>
      <c r="A31" s="87" t="s">
        <v>33</v>
      </c>
      <c r="B31" s="84">
        <f>'Current Month '!B31-'Previous Month '!B31</f>
        <v>0</v>
      </c>
      <c r="C31" s="84">
        <f>'Current Month '!C31-'Previous Month '!C31</f>
        <v>0</v>
      </c>
      <c r="D31" s="84">
        <f>'Current Month '!D31-'Previous Month '!D31</f>
        <v>0</v>
      </c>
      <c r="E31" s="76"/>
      <c r="H31" s="77"/>
      <c r="I31" s="91"/>
      <c r="J31" s="91"/>
      <c r="K31" s="91"/>
      <c r="L31" s="91"/>
      <c r="M31" s="77"/>
      <c r="N31" s="78"/>
    </row>
    <row r="32" spans="1:14" ht="15.75">
      <c r="A32" s="90" t="s">
        <v>34</v>
      </c>
      <c r="B32" s="84">
        <f>'Current Month '!B32-'Previous Month '!B32</f>
        <v>0</v>
      </c>
      <c r="C32" s="84">
        <f>'Current Month '!C32-'Previous Month '!C32</f>
        <v>0</v>
      </c>
      <c r="D32" s="84">
        <f>'Current Month '!D32-'Previous Month '!D32</f>
        <v>0</v>
      </c>
      <c r="E32" s="76"/>
      <c r="H32" s="77"/>
      <c r="I32" s="91"/>
      <c r="J32" s="91"/>
      <c r="K32" s="91"/>
      <c r="L32" s="91"/>
      <c r="M32" s="77"/>
      <c r="N32" s="78"/>
    </row>
    <row r="33" spans="1:14" ht="15.75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ht="15.75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ht="15">
      <c r="F35" s="78"/>
    </row>
    <row r="36" ht="15">
      <c r="F36" s="78"/>
    </row>
  </sheetData>
  <sheetProtection/>
  <mergeCells count="4">
    <mergeCell ref="A1:D1"/>
    <mergeCell ref="A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82.140625" style="73" customWidth="1"/>
    <col min="2" max="2" width="20.8515625" style="73" customWidth="1"/>
    <col min="3" max="3" width="20.57421875" style="73" customWidth="1"/>
    <col min="4" max="4" width="19.421875" style="73" customWidth="1"/>
    <col min="5" max="5" width="3.140625" style="73" customWidth="1"/>
    <col min="6" max="6" width="10.8515625" style="73" customWidth="1"/>
    <col min="7" max="7" width="12.140625" style="73" customWidth="1"/>
    <col min="8" max="16384" width="9.140625" style="73" customWidth="1"/>
  </cols>
  <sheetData>
    <row r="1" spans="1:4" ht="15.75">
      <c r="A1" s="160" t="s">
        <v>56</v>
      </c>
      <c r="B1" s="160"/>
      <c r="C1" s="160"/>
      <c r="D1" s="160"/>
    </row>
    <row r="2" spans="1:4" ht="15.75">
      <c r="A2" s="160" t="s">
        <v>28</v>
      </c>
      <c r="B2" s="160"/>
      <c r="C2" s="160"/>
      <c r="D2" s="160"/>
    </row>
    <row r="3" ht="5.25" customHeight="1"/>
    <row r="4" spans="1:9" ht="18" customHeight="1">
      <c r="A4" s="159" t="s">
        <v>65</v>
      </c>
      <c r="B4" s="159"/>
      <c r="C4" s="159"/>
      <c r="D4" s="159"/>
      <c r="E4" s="74"/>
      <c r="H4" s="75"/>
      <c r="I4" s="75"/>
    </row>
    <row r="5" spans="1:14" ht="9" customHeight="1">
      <c r="A5" s="161"/>
      <c r="B5" s="161"/>
      <c r="C5" s="161"/>
      <c r="D5" s="161"/>
      <c r="E5" s="76"/>
      <c r="H5" s="77"/>
      <c r="I5" s="77"/>
      <c r="J5" s="77"/>
      <c r="K5" s="77"/>
      <c r="L5" s="77"/>
      <c r="M5" s="77"/>
      <c r="N5" s="78"/>
    </row>
    <row r="6" spans="1:14" ht="54" customHeight="1">
      <c r="A6" s="79"/>
      <c r="B6" s="80" t="s">
        <v>57</v>
      </c>
      <c r="C6" s="81" t="s">
        <v>58</v>
      </c>
      <c r="D6" s="81" t="s">
        <v>59</v>
      </c>
      <c r="E6" s="76"/>
      <c r="H6" s="77"/>
      <c r="I6" s="82"/>
      <c r="J6" s="82"/>
      <c r="K6" s="77"/>
      <c r="L6" s="77"/>
      <c r="M6" s="77"/>
      <c r="N6" s="78"/>
    </row>
    <row r="7" spans="1:14" ht="15.75">
      <c r="A7" s="83" t="s">
        <v>0</v>
      </c>
      <c r="B7" s="108">
        <f>Difference!B7/'Previous Month '!B7</f>
        <v>0</v>
      </c>
      <c r="C7" s="108">
        <f>Difference!C7/'Previous Month '!C7</f>
        <v>0</v>
      </c>
      <c r="D7" s="108">
        <f>Difference!D7/'Previous Month '!D7</f>
        <v>0</v>
      </c>
      <c r="E7" s="76"/>
      <c r="H7" s="77"/>
      <c r="I7" s="85"/>
      <c r="J7" s="86"/>
      <c r="K7" s="86"/>
      <c r="L7" s="86"/>
      <c r="M7" s="77"/>
      <c r="N7" s="78"/>
    </row>
    <row r="8" spans="1:14" ht="16.5" thickBot="1">
      <c r="A8" s="87" t="s">
        <v>6</v>
      </c>
      <c r="B8" s="108">
        <f>Difference!B8/'Previous Month '!B8</f>
        <v>0</v>
      </c>
      <c r="C8" s="108">
        <f>Difference!C8/'Previous Month '!C8</f>
        <v>0</v>
      </c>
      <c r="D8" s="108">
        <f>Difference!D8/'Previous Month '!D8</f>
        <v>0</v>
      </c>
      <c r="E8" s="76"/>
      <c r="H8" s="77"/>
      <c r="I8" s="88"/>
      <c r="J8" s="89"/>
      <c r="K8" s="89"/>
      <c r="L8" s="89"/>
      <c r="M8" s="77"/>
      <c r="N8" s="78"/>
    </row>
    <row r="9" spans="1:14" ht="15.75">
      <c r="A9" s="90" t="s">
        <v>5</v>
      </c>
      <c r="B9" s="108">
        <f>Difference!B9/'Previous Month '!B9</f>
        <v>0</v>
      </c>
      <c r="C9" s="108">
        <f>Difference!C9/'Previous Month '!C9</f>
        <v>0</v>
      </c>
      <c r="D9" s="108">
        <f>Difference!D9/'Previous Month '!D9</f>
        <v>0</v>
      </c>
      <c r="E9" s="76"/>
      <c r="F9" s="73" t="s">
        <v>60</v>
      </c>
      <c r="H9" s="77"/>
      <c r="I9" s="91"/>
      <c r="J9" s="91"/>
      <c r="K9" s="91"/>
      <c r="L9" s="91"/>
      <c r="M9" s="77"/>
      <c r="N9" s="78"/>
    </row>
    <row r="10" spans="1:14" ht="15.75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>
      <c r="A12" s="83" t="s">
        <v>30</v>
      </c>
      <c r="B12" s="108">
        <f>Difference!B12/'Previous Month '!B12</f>
        <v>0</v>
      </c>
      <c r="C12" s="108">
        <f>Difference!C12/'Previous Month '!C12</f>
        <v>0</v>
      </c>
      <c r="D12" s="108">
        <f>Difference!D12/'Previous Month '!D12</f>
        <v>0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>
      <c r="A13" s="87" t="s">
        <v>31</v>
      </c>
      <c r="B13" s="108">
        <f>Difference!B13/'Previous Month '!B13</f>
        <v>0</v>
      </c>
      <c r="C13" s="108">
        <f>Difference!C13/'Previous Month '!C13</f>
        <v>0</v>
      </c>
      <c r="D13" s="108">
        <f>Difference!D13/'Previous Month '!D13</f>
        <v>0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>
      <c r="A14" s="90" t="s">
        <v>32</v>
      </c>
      <c r="B14" s="108">
        <f>Difference!B14/'Previous Month '!B14</f>
        <v>0</v>
      </c>
      <c r="C14" s="108">
        <f>Difference!C14/'Previous Month '!C14</f>
        <v>0</v>
      </c>
      <c r="D14" s="108">
        <f>Difference!D14/'Previous Month '!D14</f>
        <v>0</v>
      </c>
      <c r="E14" s="76"/>
      <c r="H14" s="77"/>
      <c r="I14" s="91"/>
      <c r="J14" s="91"/>
      <c r="K14" s="91"/>
      <c r="L14" s="91"/>
      <c r="M14" s="77"/>
      <c r="N14" s="78"/>
    </row>
    <row r="15" spans="2:4" ht="15.75" customHeight="1">
      <c r="B15" s="93"/>
      <c r="C15" s="93"/>
      <c r="D15" s="93"/>
    </row>
    <row r="16" spans="1:14" ht="15.7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>
      <c r="A17" s="83" t="s">
        <v>1</v>
      </c>
      <c r="B17" s="108">
        <f>Difference!B17/'Previous Month '!B17</f>
        <v>0</v>
      </c>
      <c r="C17" s="108">
        <f>Difference!C17/'Previous Month '!C17</f>
        <v>0</v>
      </c>
      <c r="D17" s="108">
        <f>Difference!D17/'Previous Month '!D17</f>
        <v>0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>
      <c r="A18" s="87" t="s">
        <v>8</v>
      </c>
      <c r="B18" s="108">
        <f>Difference!B18/'Previous Month '!B18</f>
        <v>0</v>
      </c>
      <c r="C18" s="108">
        <f>Difference!C18/'Previous Month '!C18</f>
        <v>0</v>
      </c>
      <c r="D18" s="108">
        <f>Difference!D18/'Previous Month '!D18</f>
        <v>0</v>
      </c>
      <c r="E18" s="76"/>
      <c r="H18" s="77"/>
      <c r="I18" s="85"/>
      <c r="J18" s="91"/>
      <c r="K18" s="91"/>
      <c r="L18" s="91"/>
      <c r="M18" s="77"/>
      <c r="N18" s="78"/>
    </row>
    <row r="19" spans="1:14" ht="15.75">
      <c r="A19" s="90" t="s">
        <v>7</v>
      </c>
      <c r="B19" s="108">
        <f>Difference!B19/'Previous Month '!B19</f>
        <v>0</v>
      </c>
      <c r="C19" s="108">
        <f>Difference!C19/'Previous Month '!C19</f>
        <v>0</v>
      </c>
      <c r="D19" s="108">
        <f>Difference!D19/'Previous Month '!D19</f>
        <v>0</v>
      </c>
      <c r="E19" s="76"/>
      <c r="H19" s="77"/>
      <c r="I19" s="85"/>
      <c r="J19" s="86"/>
      <c r="K19" s="86"/>
      <c r="L19" s="86"/>
      <c r="M19" s="77"/>
      <c r="N19" s="78"/>
    </row>
    <row r="20" spans="1:14" ht="15.75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>
      <c r="A25" s="102" t="s">
        <v>25</v>
      </c>
      <c r="B25" s="103" t="s">
        <v>57</v>
      </c>
      <c r="C25" s="103" t="s">
        <v>58</v>
      </c>
      <c r="D25" s="103" t="s">
        <v>59</v>
      </c>
      <c r="E25" s="76"/>
      <c r="H25" s="77"/>
      <c r="I25" s="91"/>
      <c r="J25" s="91"/>
      <c r="K25" s="91"/>
      <c r="L25" s="91"/>
      <c r="M25" s="77"/>
      <c r="N25" s="78"/>
    </row>
    <row r="26" spans="1:14" ht="15.75">
      <c r="A26" s="83" t="s">
        <v>61</v>
      </c>
      <c r="B26" s="108">
        <f>Difference!B26/'Previous Month '!B26</f>
        <v>0</v>
      </c>
      <c r="C26" s="108">
        <f>Difference!C26/'Previous Month '!C26</f>
        <v>0</v>
      </c>
      <c r="D26" s="108">
        <f>Difference!D26/'Previous Month '!D26</f>
        <v>0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>
      <c r="A27" s="87" t="s">
        <v>62</v>
      </c>
      <c r="B27" s="108">
        <f>Difference!B27/'Previous Month '!B27</f>
        <v>0</v>
      </c>
      <c r="C27" s="108">
        <f>Difference!C27/'Previous Month '!C27</f>
        <v>0</v>
      </c>
      <c r="D27" s="108">
        <f>Difference!D27/'Previous Month '!D27</f>
        <v>0</v>
      </c>
      <c r="E27" s="76"/>
      <c r="H27" s="77"/>
      <c r="I27" s="91"/>
      <c r="J27" s="91"/>
      <c r="K27" s="91"/>
      <c r="L27" s="91"/>
      <c r="M27" s="77"/>
      <c r="N27" s="78"/>
    </row>
    <row r="28" spans="1:14" ht="15.75">
      <c r="A28" s="90" t="s">
        <v>63</v>
      </c>
      <c r="B28" s="108">
        <f>Difference!B28/'Previous Month '!B28</f>
        <v>0</v>
      </c>
      <c r="C28" s="108">
        <f>Difference!C28/'Previous Month '!C28</f>
        <v>0</v>
      </c>
      <c r="D28" s="108">
        <f>Difference!D28/'Previous Month '!D28</f>
        <v>0</v>
      </c>
      <c r="E28" s="76"/>
      <c r="H28" s="77"/>
      <c r="I28" s="91"/>
      <c r="J28" s="91"/>
      <c r="K28" s="91"/>
      <c r="L28" s="91"/>
      <c r="M28" s="77"/>
      <c r="N28" s="78"/>
    </row>
    <row r="29" spans="1:14" ht="15.75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>
      <c r="A30" s="83" t="s">
        <v>35</v>
      </c>
      <c r="B30" s="108">
        <f>Difference!B30/'Previous Month '!B30</f>
        <v>0</v>
      </c>
      <c r="C30" s="108">
        <f>Difference!C30/'Previous Month '!C30</f>
        <v>0</v>
      </c>
      <c r="D30" s="108">
        <f>Difference!D30/'Previous Month '!D30</f>
        <v>0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>
      <c r="A31" s="87" t="s">
        <v>33</v>
      </c>
      <c r="B31" s="108">
        <f>Difference!B31/'Previous Month '!B31</f>
        <v>0</v>
      </c>
      <c r="C31" s="108">
        <f>Difference!C31/'Previous Month '!C31</f>
        <v>0</v>
      </c>
      <c r="D31" s="108">
        <f>Difference!D31/'Previous Month '!D31</f>
        <v>0</v>
      </c>
      <c r="E31" s="76"/>
      <c r="H31" s="77"/>
      <c r="I31" s="91"/>
      <c r="J31" s="91"/>
      <c r="K31" s="91"/>
      <c r="L31" s="91"/>
      <c r="M31" s="77"/>
      <c r="N31" s="78"/>
    </row>
    <row r="32" spans="1:14" ht="15.75">
      <c r="A32" s="90" t="s">
        <v>34</v>
      </c>
      <c r="B32" s="108">
        <f>Difference!B32/'Previous Month '!B32</f>
        <v>0</v>
      </c>
      <c r="C32" s="108">
        <f>Difference!C32/'Previous Month '!C32</f>
        <v>0</v>
      </c>
      <c r="D32" s="108">
        <f>Difference!D32/'Previous Month '!D32</f>
        <v>0</v>
      </c>
      <c r="E32" s="76"/>
      <c r="H32" s="77"/>
      <c r="I32" s="91"/>
      <c r="J32" s="91"/>
      <c r="K32" s="91"/>
      <c r="L32" s="91"/>
      <c r="M32" s="77"/>
      <c r="N32" s="78"/>
    </row>
    <row r="33" spans="1:14" ht="15.75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ht="15.75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ht="15">
      <c r="F39" s="78"/>
    </row>
    <row r="40" ht="15">
      <c r="F40" s="78"/>
    </row>
  </sheetData>
  <sheetProtection/>
  <mergeCells count="4">
    <mergeCell ref="A1:D1"/>
    <mergeCell ref="A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70.28125" style="0" customWidth="1"/>
    <col min="2" max="2" width="20.7109375" style="0" bestFit="1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6.00390625" style="0" bestFit="1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1.00390625" style="0" customWidth="1"/>
    <col min="12" max="12" width="12.8515625" style="0" bestFit="1" customWidth="1"/>
    <col min="13" max="13" width="14.8515625" style="0" bestFit="1" customWidth="1"/>
  </cols>
  <sheetData>
    <row r="1" spans="1:4" ht="15.75">
      <c r="A1" s="155" t="s">
        <v>56</v>
      </c>
      <c r="B1" s="155"/>
      <c r="C1" s="155"/>
      <c r="D1" s="155"/>
    </row>
    <row r="2" spans="1:4" ht="15.75">
      <c r="A2" s="155" t="s">
        <v>28</v>
      </c>
      <c r="B2" s="155"/>
      <c r="C2" s="155"/>
      <c r="D2" s="155"/>
    </row>
    <row r="3" ht="5.25" customHeight="1"/>
    <row r="4" spans="1:9" s="45" customFormat="1" ht="18" customHeight="1">
      <c r="A4" s="159" t="s">
        <v>65</v>
      </c>
      <c r="B4" s="159"/>
      <c r="C4" s="159"/>
      <c r="D4" s="159"/>
      <c r="H4" s="46"/>
      <c r="I4" s="46"/>
    </row>
    <row r="5" spans="1:15" ht="9" customHeight="1">
      <c r="A5" s="156"/>
      <c r="B5" s="156"/>
      <c r="C5" s="156"/>
      <c r="D5" s="15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>
      <c r="A7" s="14" t="s">
        <v>0</v>
      </c>
      <c r="B7" s="110">
        <f>'Current Month '!B7/'Current Month '!B9</f>
        <v>0.09669968745033639</v>
      </c>
      <c r="C7" s="110">
        <f>'Current Month '!C7/'Current Month '!C9</f>
        <v>0.32202962672565877</v>
      </c>
      <c r="D7" s="110">
        <f>'Current Month '!D7/'Current Month '!D9</f>
        <v>0.12193523298187954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>
      <c r="A8" s="16" t="s">
        <v>6</v>
      </c>
      <c r="B8" s="110">
        <f>'Current Month '!B8/'Current Month '!B9</f>
        <v>0.9033003125496636</v>
      </c>
      <c r="C8" s="110">
        <f>'Current Month '!C8/'Current Month '!C9</f>
        <v>0.6779703732743413</v>
      </c>
      <c r="D8" s="110">
        <f>'Current Month '!D8/'Current Month '!D9</f>
        <v>0.8780647670181204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>
      <c r="A12" s="14" t="s">
        <v>30</v>
      </c>
      <c r="B12" s="110">
        <f>'Current Month '!B12/'Current Month '!B14</f>
        <v>0.10452041012878555</v>
      </c>
      <c r="C12" s="110">
        <f>'Current Month '!C12/'Current Month '!C14</f>
        <v>0.8243680723823833</v>
      </c>
      <c r="D12" s="110">
        <f>'Current Month '!D12/'Current Month '!D14</f>
        <v>0.5953254422607791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>
      <c r="A13" s="16" t="s">
        <v>31</v>
      </c>
      <c r="B13" s="112">
        <f>'Current Month '!B13/'Current Month '!B14</f>
        <v>0.8954795898712145</v>
      </c>
      <c r="C13" s="112">
        <f>'Current Month '!C13/'Current Month '!C14</f>
        <v>0.17563192761761676</v>
      </c>
      <c r="D13" s="112">
        <f>'Current Month '!D13/'Current Month '!D14</f>
        <v>0.40467455773922095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2:4" ht="15.75" customHeight="1">
      <c r="B15" s="23"/>
      <c r="C15" s="23"/>
      <c r="D15" s="23"/>
    </row>
    <row r="16" spans="1:15" ht="15.7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>
      <c r="A17" s="14" t="s">
        <v>1</v>
      </c>
      <c r="B17" s="110">
        <f>'Current Month '!B17/'Current Month '!B19</f>
        <v>0.10130654586041625</v>
      </c>
      <c r="C17" s="110">
        <f>'Current Month '!C17/'Current Month '!C19</f>
        <v>0.7611503258312083</v>
      </c>
      <c r="D17" s="110">
        <f>'Current Month '!D17/'Current Month '!D19</f>
        <v>0.42906750766715374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>
      <c r="A18" s="16" t="s">
        <v>8</v>
      </c>
      <c r="B18" s="112">
        <f>'Current Month '!B18/'Current Month '!B19</f>
        <v>0.8986934541395838</v>
      </c>
      <c r="C18" s="112">
        <f>'Current Month '!C18/'Current Month '!C19</f>
        <v>0.23884967416879166</v>
      </c>
      <c r="D18" s="112">
        <f>'Current Month '!D18/'Current Month '!D19</f>
        <v>0.5709324923328463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>
      <c r="A22" s="14" t="s">
        <v>29</v>
      </c>
      <c r="B22" s="113">
        <f>'Previous Month '!B22</f>
        <v>25</v>
      </c>
      <c r="C22" s="113">
        <f>'Previous Month '!C22</f>
        <v>41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>
      <c r="A26" s="14" t="s">
        <v>61</v>
      </c>
      <c r="B26" s="110">
        <f>'Current Month '!B26/'Current Month '!B28</f>
        <v>0.1034896680923254</v>
      </c>
      <c r="C26" s="110">
        <f>'Current Month '!C26/'Current Month '!C28</f>
        <v>0.781242062997157</v>
      </c>
      <c r="D26" s="110">
        <f>'Current Month '!D26/'Current Month '!D28</f>
        <v>0.511126607060659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>
      <c r="A27" s="16" t="s">
        <v>62</v>
      </c>
      <c r="B27" s="112">
        <f>'Current Month '!B27/'Current Month '!B28</f>
        <v>0.8965103319076746</v>
      </c>
      <c r="C27" s="112">
        <f>'Current Month '!C27/'Current Month '!C28</f>
        <v>0.21875793700284296</v>
      </c>
      <c r="D27" s="112">
        <f>'Current Month '!D27/'Current Month '!D28</f>
        <v>0.48887339293934096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>
      <c r="A28" s="15" t="s">
        <v>63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>
      <c r="A30" s="14" t="s">
        <v>35</v>
      </c>
      <c r="B30" s="110">
        <f>'Current Month '!B30/'Current Month '!B32</f>
        <v>0.1079765883248763</v>
      </c>
      <c r="C30" s="110">
        <f>'Current Month '!C30/'Current Month '!C32</f>
        <v>0.7992315216026564</v>
      </c>
      <c r="D30" s="110">
        <f>'Current Month '!D30/'Current Month '!D32</f>
        <v>0.5310090940465548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>
      <c r="A31" s="16" t="s">
        <v>33</v>
      </c>
      <c r="B31" s="110">
        <f>'Current Month '!B31/'Current Month '!B32</f>
        <v>0.8920234116751237</v>
      </c>
      <c r="C31" s="110">
        <f>'Current Month '!C31/'Current Month '!C32</f>
        <v>0.20076847839734355</v>
      </c>
      <c r="D31" s="110">
        <f>'Current Month '!D31/'Current Month '!D32</f>
        <v>0.4689909059534452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>
      <c r="A34" s="6"/>
      <c r="M34" s="10"/>
      <c r="N34" s="5"/>
      <c r="O34" s="64"/>
    </row>
    <row r="35" spans="1:15" ht="15">
      <c r="A35" s="47"/>
      <c r="M35" s="10"/>
      <c r="N35" s="5"/>
      <c r="O35" s="64"/>
    </row>
    <row r="36" spans="1:15" ht="16.5" thickBot="1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8"/>
      <c r="N36" s="5"/>
      <c r="O36" s="64"/>
    </row>
    <row r="37" spans="1:15" ht="31.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7" t="s">
        <v>40</v>
      </c>
      <c r="N37" s="5"/>
      <c r="O37" s="64"/>
    </row>
    <row r="38" spans="1:15" ht="15.75">
      <c r="A38" s="14" t="s">
        <v>46</v>
      </c>
      <c r="B38" s="145">
        <v>9153</v>
      </c>
      <c r="C38" s="146">
        <v>0.28</v>
      </c>
      <c r="D38" s="145">
        <v>40201</v>
      </c>
      <c r="E38" s="146">
        <v>0.32</v>
      </c>
      <c r="F38" s="145">
        <v>23167</v>
      </c>
      <c r="G38" s="147">
        <v>0.72</v>
      </c>
      <c r="H38" s="145">
        <v>85559</v>
      </c>
      <c r="I38" s="146">
        <v>0.68</v>
      </c>
      <c r="J38" s="145">
        <v>32320</v>
      </c>
      <c r="K38" s="119">
        <f>J38/J45</f>
        <v>0.9010566227104184</v>
      </c>
      <c r="L38" s="145">
        <v>125760</v>
      </c>
      <c r="M38" s="120">
        <f>L38/L45</f>
        <v>0.14992757553901084</v>
      </c>
      <c r="N38" s="5"/>
      <c r="O38" s="64"/>
    </row>
    <row r="39" spans="1:15" ht="15.75">
      <c r="A39" s="14" t="s">
        <v>47</v>
      </c>
      <c r="B39" s="145">
        <v>1343</v>
      </c>
      <c r="C39" s="146">
        <v>0.54</v>
      </c>
      <c r="D39" s="145">
        <v>68561</v>
      </c>
      <c r="E39" s="146">
        <v>0.58</v>
      </c>
      <c r="F39" s="145">
        <v>1146</v>
      </c>
      <c r="G39" s="146">
        <v>0.46</v>
      </c>
      <c r="H39" s="145">
        <v>50415</v>
      </c>
      <c r="I39" s="146">
        <v>0.42</v>
      </c>
      <c r="J39" s="145">
        <v>2489</v>
      </c>
      <c r="K39" s="119">
        <f>J39/J45</f>
        <v>0.06939139647048984</v>
      </c>
      <c r="L39" s="145">
        <v>118976</v>
      </c>
      <c r="M39" s="120">
        <f>L39/L45</f>
        <v>0.14183987935217363</v>
      </c>
      <c r="N39" s="5"/>
      <c r="O39" s="64"/>
    </row>
    <row r="40" spans="1:15" ht="15.75">
      <c r="A40" s="14" t="s">
        <v>48</v>
      </c>
      <c r="B40" s="145">
        <v>331</v>
      </c>
      <c r="C40" s="146">
        <v>0.67</v>
      </c>
      <c r="D40" s="145">
        <v>45747</v>
      </c>
      <c r="E40" s="146">
        <v>0.68</v>
      </c>
      <c r="F40" s="145">
        <v>162</v>
      </c>
      <c r="G40" s="146">
        <v>0.33</v>
      </c>
      <c r="H40" s="145">
        <v>22000</v>
      </c>
      <c r="I40" s="146">
        <v>0.32</v>
      </c>
      <c r="J40" s="145">
        <v>493</v>
      </c>
      <c r="K40" s="119">
        <f>J40/J45</f>
        <v>0.01374445900359642</v>
      </c>
      <c r="L40" s="145">
        <v>67747</v>
      </c>
      <c r="M40" s="120">
        <f>L40/L45</f>
        <v>0.08076608985401851</v>
      </c>
      <c r="N40" s="5"/>
      <c r="O40" s="64"/>
    </row>
    <row r="41" spans="1:15" ht="15.75">
      <c r="A41" s="14" t="s">
        <v>49</v>
      </c>
      <c r="B41" s="145">
        <v>142</v>
      </c>
      <c r="C41" s="146">
        <v>0.76</v>
      </c>
      <c r="D41" s="145">
        <v>35236</v>
      </c>
      <c r="E41" s="146">
        <v>0.76</v>
      </c>
      <c r="F41" s="145">
        <v>45</v>
      </c>
      <c r="G41" s="146">
        <v>0.24</v>
      </c>
      <c r="H41" s="145">
        <v>10919</v>
      </c>
      <c r="I41" s="146">
        <v>0.24</v>
      </c>
      <c r="J41" s="145">
        <v>187</v>
      </c>
      <c r="K41" s="119">
        <f>J41/J45</f>
        <v>0.00521341548412278</v>
      </c>
      <c r="L41" s="145">
        <v>46155</v>
      </c>
      <c r="M41" s="120">
        <f>L41/L45</f>
        <v>0.05502470776879012</v>
      </c>
      <c r="N41" s="5"/>
      <c r="O41" s="64"/>
    </row>
    <row r="42" spans="1:15" ht="15.75">
      <c r="A42" s="14" t="s">
        <v>50</v>
      </c>
      <c r="B42" s="145">
        <v>90</v>
      </c>
      <c r="C42" s="146">
        <v>0.87</v>
      </c>
      <c r="D42" s="145">
        <v>31349</v>
      </c>
      <c r="E42" s="146">
        <v>0.88</v>
      </c>
      <c r="F42" s="145">
        <v>13</v>
      </c>
      <c r="G42" s="146">
        <v>0.13</v>
      </c>
      <c r="H42" s="145">
        <v>4365</v>
      </c>
      <c r="I42" s="146">
        <v>0.12</v>
      </c>
      <c r="J42" s="145">
        <v>103</v>
      </c>
      <c r="K42" s="119">
        <f>J42/J45</f>
        <v>0.0028715604003457023</v>
      </c>
      <c r="L42" s="145">
        <v>35714</v>
      </c>
      <c r="M42" s="120">
        <f>L42/L45</f>
        <v>0.042577237856235954</v>
      </c>
      <c r="N42" s="5"/>
      <c r="O42" s="64"/>
    </row>
    <row r="43" spans="1:15" ht="15.75">
      <c r="A43" s="14" t="s">
        <v>51</v>
      </c>
      <c r="B43" s="145">
        <v>55</v>
      </c>
      <c r="C43" s="146">
        <v>0.89</v>
      </c>
      <c r="D43" s="145">
        <v>24555</v>
      </c>
      <c r="E43" s="146">
        <v>0.88</v>
      </c>
      <c r="F43" s="145">
        <v>7</v>
      </c>
      <c r="G43" s="146">
        <v>0.11</v>
      </c>
      <c r="H43" s="145">
        <v>3196</v>
      </c>
      <c r="I43" s="146">
        <v>0.12</v>
      </c>
      <c r="J43" s="145">
        <v>62</v>
      </c>
      <c r="K43" s="119">
        <f>J43/J45</f>
        <v>0.0017285120856449859</v>
      </c>
      <c r="L43" s="145">
        <v>27751</v>
      </c>
      <c r="M43" s="120">
        <f>L43/L45</f>
        <v>0.0330839706487205</v>
      </c>
      <c r="N43" s="5"/>
      <c r="O43" s="64"/>
    </row>
    <row r="44" spans="1:15" ht="15.75">
      <c r="A44" s="14" t="s">
        <v>52</v>
      </c>
      <c r="B44" s="145">
        <v>185</v>
      </c>
      <c r="C44" s="146">
        <v>0.86</v>
      </c>
      <c r="D44" s="145">
        <v>379728</v>
      </c>
      <c r="E44" s="146">
        <v>0.91</v>
      </c>
      <c r="F44" s="145">
        <v>30</v>
      </c>
      <c r="G44" s="146">
        <v>0.14</v>
      </c>
      <c r="H44" s="145">
        <v>36974</v>
      </c>
      <c r="I44" s="146">
        <v>0.09</v>
      </c>
      <c r="J44" s="145">
        <v>215</v>
      </c>
      <c r="K44" s="119">
        <f>J44/J45</f>
        <v>0.005994033845381806</v>
      </c>
      <c r="L44" s="145">
        <v>416702</v>
      </c>
      <c r="M44" s="120">
        <f>L44/L45</f>
        <v>0.4967805389810504</v>
      </c>
      <c r="N44" s="5"/>
      <c r="O44" s="64"/>
    </row>
    <row r="45" spans="1:15" ht="15.75">
      <c r="A45" s="14" t="s">
        <v>4</v>
      </c>
      <c r="B45" s="153">
        <v>11299</v>
      </c>
      <c r="C45" s="146">
        <v>0.32</v>
      </c>
      <c r="D45" s="153">
        <v>625377</v>
      </c>
      <c r="E45" s="146">
        <v>0.75</v>
      </c>
      <c r="F45" s="153">
        <v>24570</v>
      </c>
      <c r="G45" s="146">
        <v>0.68</v>
      </c>
      <c r="H45" s="153">
        <v>213428</v>
      </c>
      <c r="I45" s="146">
        <v>0.25</v>
      </c>
      <c r="J45" s="153">
        <v>35869</v>
      </c>
      <c r="K45" s="119">
        <f>J45/J45</f>
        <v>1</v>
      </c>
      <c r="L45" s="154">
        <v>838805</v>
      </c>
      <c r="M45" s="120">
        <f>L45/L45</f>
        <v>1</v>
      </c>
      <c r="N45" s="5"/>
      <c r="O45" s="64"/>
    </row>
    <row r="46" spans="1:15" ht="15.7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2:15" ht="15.7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>
      <c r="A51" s="157" t="s">
        <v>64</v>
      </c>
      <c r="B51" s="15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>
      <c r="A52" s="158" t="s">
        <v>36</v>
      </c>
      <c r="B52" s="15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>
      <c r="A55" s="30" t="s">
        <v>10</v>
      </c>
      <c r="B55" s="136">
        <v>0.343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>
      <c r="A56" s="26" t="s">
        <v>11</v>
      </c>
      <c r="B56" s="131">
        <v>0.257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>
      <c r="A57" s="26" t="s">
        <v>12</v>
      </c>
      <c r="B57" s="131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>
      <c r="A58" s="26" t="s">
        <v>13</v>
      </c>
      <c r="B58" s="131">
        <v>0.34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>
      <c r="A59" s="26" t="s">
        <v>14</v>
      </c>
      <c r="B59" s="131">
        <v>0.002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>
      <c r="A60" s="31" t="s">
        <v>24</v>
      </c>
      <c r="B60" s="137">
        <v>0.058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>
      <c r="A61" s="29" t="s">
        <v>53</v>
      </c>
      <c r="B61" s="135">
        <v>0.003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>
      <c r="A62" s="26" t="s">
        <v>15</v>
      </c>
      <c r="B62" s="138" t="s">
        <v>55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>
      <c r="A63" s="26" t="s">
        <v>16</v>
      </c>
      <c r="B63" s="132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>
      <c r="A64" s="26" t="s">
        <v>17</v>
      </c>
      <c r="B64" s="132">
        <v>0.01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>
      <c r="A65" s="26" t="s">
        <v>18</v>
      </c>
      <c r="B65" s="132">
        <v>0.005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>
      <c r="A66" s="26" t="s">
        <v>19</v>
      </c>
      <c r="B66" s="132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>
      <c r="A67" s="26" t="s">
        <v>37</v>
      </c>
      <c r="B67" s="132">
        <v>0.014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>
      <c r="A68" s="27" t="s">
        <v>20</v>
      </c>
      <c r="B68" s="132">
        <v>0.002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>
      <c r="A69" s="28" t="s">
        <v>21</v>
      </c>
      <c r="B69" s="133">
        <v>0.024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>
      <c r="A70" s="25" t="s">
        <v>22</v>
      </c>
      <c r="B70" s="134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3:15" ht="15">
      <c r="M75" s="64"/>
      <c r="N75" s="64"/>
      <c r="O75" s="64"/>
    </row>
    <row r="76" spans="13:15" ht="15">
      <c r="M76" s="64"/>
      <c r="N76" s="64"/>
      <c r="O76" s="64"/>
    </row>
    <row r="77" spans="13:15" ht="15">
      <c r="M77" s="64"/>
      <c r="N77" s="64"/>
      <c r="O77" s="64"/>
    </row>
    <row r="78" spans="13:15" ht="15">
      <c r="M78" s="64"/>
      <c r="N78" s="64"/>
      <c r="O78" s="64"/>
    </row>
    <row r="79" spans="13:15" ht="15">
      <c r="M79" s="64"/>
      <c r="N79" s="64"/>
      <c r="O79" s="64"/>
    </row>
    <row r="80" spans="13:15" ht="15">
      <c r="M80" s="64"/>
      <c r="N80" s="64"/>
      <c r="O80" s="64"/>
    </row>
    <row r="81" spans="13:15" ht="15">
      <c r="M81" s="64"/>
      <c r="N81" s="64"/>
      <c r="O81" s="64"/>
    </row>
    <row r="82" spans="13:15" ht="15">
      <c r="M82" s="64"/>
      <c r="N82" s="64"/>
      <c r="O82" s="64"/>
    </row>
    <row r="83" spans="13:15" ht="15">
      <c r="M83" s="64"/>
      <c r="N83" s="64"/>
      <c r="O83" s="64"/>
    </row>
    <row r="84" spans="13:15" ht="15">
      <c r="M84" s="64"/>
      <c r="N84" s="64"/>
      <c r="O84" s="64"/>
    </row>
    <row r="85" spans="13:15" ht="15">
      <c r="M85" s="64"/>
      <c r="N85" s="64"/>
      <c r="O85" s="64"/>
    </row>
    <row r="86" spans="13:15" ht="15">
      <c r="M86" s="64"/>
      <c r="N86" s="64"/>
      <c r="O86" s="64"/>
    </row>
    <row r="87" spans="13:15" ht="15">
      <c r="M87" s="64"/>
      <c r="N87" s="64"/>
      <c r="O87" s="64"/>
    </row>
    <row r="88" spans="1:15" ht="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ht="15">
      <c r="F104" s="64"/>
    </row>
    <row r="105" ht="15">
      <c r="F105" s="64"/>
    </row>
  </sheetData>
  <sheetProtection/>
  <mergeCells count="6">
    <mergeCell ref="A1:D1"/>
    <mergeCell ref="A2:D2"/>
    <mergeCell ref="A5:D5"/>
    <mergeCell ref="A51:B51"/>
    <mergeCell ref="A52:B52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Pepco Holdings,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lbeck</dc:creator>
  <cp:keywords/>
  <dc:description/>
  <cp:lastModifiedBy>Marshall, Clishona (DOS)</cp:lastModifiedBy>
  <cp:lastPrinted>2015-10-19T17:49:53Z</cp:lastPrinted>
  <dcterms:created xsi:type="dcterms:W3CDTF">2008-04-10T17:04:30Z</dcterms:created>
  <dcterms:modified xsi:type="dcterms:W3CDTF">2018-12-10T15:03:45Z</dcterms:modified>
  <cp:category/>
  <cp:version/>
  <cp:contentType/>
  <cp:contentStatus/>
</cp:coreProperties>
</file>